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00" windowHeight="8010"/>
  </bookViews>
  <sheets>
    <sheet name="Cabedelo Centro" sheetId="2" r:id="rId1"/>
    <sheet name="Cabedelo" sheetId="3" r:id="rId2"/>
    <sheet name="Cajazeiras" sheetId="4" r:id="rId3"/>
    <sheet name="Campina Grande" sheetId="5" r:id="rId4"/>
    <sheet name="Catolé do Rocha" sheetId="6" r:id="rId5"/>
    <sheet name="Esperança" sheetId="7" r:id="rId6"/>
    <sheet name="Guarabira" sheetId="8" r:id="rId7"/>
    <sheet name="Itabaiana" sheetId="9" r:id="rId8"/>
    <sheet name="Itaporanga" sheetId="10" r:id="rId9"/>
    <sheet name="João Pessoa" sheetId="11" r:id="rId10"/>
    <sheet name="Mangabeira" sheetId="12" r:id="rId11"/>
    <sheet name="Monteiro" sheetId="13" r:id="rId12"/>
    <sheet name="Patos" sheetId="14" r:id="rId13"/>
    <sheet name="Picuí" sheetId="16" r:id="rId14"/>
    <sheet name="Princesa Isabel" sheetId="17" r:id="rId15"/>
    <sheet name="Santa Rita" sheetId="20" r:id="rId16"/>
    <sheet name="Soledade" sheetId="21" r:id="rId17"/>
    <sheet name="Sousa" sheetId="22" r:id="rId18"/>
  </sheets>
  <calcPr calcId="145621"/>
</workbook>
</file>

<file path=xl/calcChain.xml><?xml version="1.0" encoding="utf-8"?>
<calcChain xmlns="http://schemas.openxmlformats.org/spreadsheetml/2006/main">
  <c r="E25" i="17" l="1"/>
  <c r="D25" i="17"/>
  <c r="C25" i="17"/>
  <c r="G25" i="17" s="1"/>
  <c r="E24" i="17"/>
  <c r="D24" i="17"/>
  <c r="C24" i="17"/>
  <c r="G24" i="17" s="1"/>
  <c r="E23" i="17"/>
  <c r="D23" i="17"/>
  <c r="C23" i="17"/>
  <c r="G23" i="17" s="1"/>
  <c r="E22" i="17"/>
  <c r="D22" i="17"/>
  <c r="C22" i="17"/>
  <c r="E21" i="17"/>
  <c r="D21" i="17"/>
  <c r="C21" i="17"/>
  <c r="N8" i="17"/>
  <c r="E26" i="17" s="1"/>
  <c r="I8" i="17"/>
  <c r="D26" i="17" s="1"/>
  <c r="D8" i="17"/>
  <c r="C26" i="17" s="1"/>
  <c r="G22" i="17" l="1"/>
  <c r="G21" i="17"/>
  <c r="I23" i="17" s="1"/>
  <c r="I21" i="17"/>
  <c r="G26" i="17"/>
  <c r="G27" i="17" s="1"/>
  <c r="I22" i="17"/>
  <c r="E23" i="11"/>
  <c r="D23" i="11"/>
  <c r="G23" i="11" s="1"/>
  <c r="C23" i="11"/>
  <c r="E22" i="11"/>
  <c r="D22" i="11"/>
  <c r="C22" i="11"/>
  <c r="E21" i="11"/>
  <c r="D21" i="11"/>
  <c r="C21" i="11"/>
  <c r="E20" i="11"/>
  <c r="D20" i="11"/>
  <c r="C20" i="11"/>
  <c r="N8" i="11"/>
  <c r="E24" i="11" s="1"/>
  <c r="I8" i="11"/>
  <c r="D24" i="11" s="1"/>
  <c r="D8" i="11"/>
  <c r="C24" i="11" s="1"/>
  <c r="I27" i="17" l="1"/>
  <c r="G21" i="11"/>
  <c r="I21" i="11" s="1"/>
  <c r="G20" i="11"/>
  <c r="G22" i="11"/>
  <c r="G25" i="11" s="1"/>
  <c r="G24" i="11"/>
  <c r="I20" i="11" l="1"/>
  <c r="I25" i="11" s="1"/>
  <c r="E27" i="22" l="1"/>
  <c r="D27" i="22"/>
  <c r="C27" i="22"/>
  <c r="G27" i="22" s="1"/>
  <c r="E26" i="22"/>
  <c r="D26" i="22"/>
  <c r="C26" i="22"/>
  <c r="E25" i="22"/>
  <c r="D25" i="22"/>
  <c r="C25" i="22"/>
  <c r="E24" i="22"/>
  <c r="D24" i="22"/>
  <c r="C24" i="22"/>
  <c r="G24" i="22" s="1"/>
  <c r="E23" i="22"/>
  <c r="D23" i="22"/>
  <c r="C23" i="22"/>
  <c r="E22" i="22"/>
  <c r="D22" i="22"/>
  <c r="C22" i="22"/>
  <c r="G22" i="22" s="1"/>
  <c r="N8" i="22"/>
  <c r="E28" i="22" s="1"/>
  <c r="I8" i="22"/>
  <c r="D28" i="22" s="1"/>
  <c r="D8" i="22"/>
  <c r="C28" i="22" s="1"/>
  <c r="G25" i="22" l="1"/>
  <c r="I22" i="22" s="1"/>
  <c r="G23" i="22"/>
  <c r="G26" i="22"/>
  <c r="G28" i="22"/>
  <c r="I24" i="22" l="1"/>
  <c r="G29" i="22"/>
  <c r="I25" i="22"/>
  <c r="I29" i="22" s="1"/>
  <c r="I23" i="22"/>
  <c r="E21" i="21" l="1"/>
  <c r="D21" i="21"/>
  <c r="C21" i="21"/>
  <c r="G21" i="21" s="1"/>
  <c r="E20" i="21"/>
  <c r="D20" i="21"/>
  <c r="C20" i="21"/>
  <c r="I19" i="21"/>
  <c r="I23" i="21" s="1"/>
  <c r="E19" i="21"/>
  <c r="D19" i="21"/>
  <c r="G19" i="21" s="1"/>
  <c r="C19" i="21"/>
  <c r="N8" i="21"/>
  <c r="E22" i="21" s="1"/>
  <c r="I8" i="21"/>
  <c r="D22" i="21" s="1"/>
  <c r="D8" i="21"/>
  <c r="C22" i="21" s="1"/>
  <c r="G22" i="21" l="1"/>
  <c r="G20" i="21"/>
  <c r="G23" i="21"/>
  <c r="E21" i="20" l="1"/>
  <c r="D21" i="20"/>
  <c r="G21" i="20" s="1"/>
  <c r="C21" i="20"/>
  <c r="E20" i="20"/>
  <c r="D20" i="20"/>
  <c r="C20" i="20"/>
  <c r="I19" i="20"/>
  <c r="I23" i="20" s="1"/>
  <c r="E19" i="20"/>
  <c r="D19" i="20"/>
  <c r="C19" i="20"/>
  <c r="G19" i="20" s="1"/>
  <c r="N8" i="20"/>
  <c r="E22" i="20" s="1"/>
  <c r="I8" i="20"/>
  <c r="D22" i="20" s="1"/>
  <c r="D8" i="20"/>
  <c r="C22" i="20" s="1"/>
  <c r="G20" i="20" l="1"/>
  <c r="G22" i="20"/>
  <c r="G23" i="20" l="1"/>
  <c r="E23" i="16" l="1"/>
  <c r="D23" i="16"/>
  <c r="C23" i="16"/>
  <c r="E22" i="16"/>
  <c r="D22" i="16"/>
  <c r="C22" i="16"/>
  <c r="G22" i="16" s="1"/>
  <c r="E21" i="16"/>
  <c r="D21" i="16"/>
  <c r="C21" i="16"/>
  <c r="G21" i="16" s="1"/>
  <c r="I21" i="16" s="1"/>
  <c r="E20" i="16"/>
  <c r="D20" i="16"/>
  <c r="C20" i="16"/>
  <c r="G20" i="16" s="1"/>
  <c r="N8" i="16"/>
  <c r="E24" i="16" s="1"/>
  <c r="I8" i="16"/>
  <c r="D24" i="16" s="1"/>
  <c r="D8" i="16"/>
  <c r="C24" i="16" s="1"/>
  <c r="G23" i="16" l="1"/>
  <c r="G24" i="16"/>
  <c r="G25" i="16" s="1"/>
  <c r="I20" i="16"/>
  <c r="I25" i="16" s="1"/>
  <c r="E23" i="14" l="1"/>
  <c r="D23" i="14"/>
  <c r="G23" i="14" s="1"/>
  <c r="C23" i="14"/>
  <c r="E22" i="14"/>
  <c r="D22" i="14"/>
  <c r="C22" i="14"/>
  <c r="E21" i="14"/>
  <c r="D21" i="14"/>
  <c r="C21" i="14"/>
  <c r="E20" i="14"/>
  <c r="D20" i="14"/>
  <c r="G20" i="14" s="1"/>
  <c r="C20" i="14"/>
  <c r="N8" i="14"/>
  <c r="E24" i="14" s="1"/>
  <c r="I8" i="14"/>
  <c r="D24" i="14" s="1"/>
  <c r="D8" i="14"/>
  <c r="C24" i="14" s="1"/>
  <c r="G21" i="14" l="1"/>
  <c r="I21" i="14" s="1"/>
  <c r="G22" i="14"/>
  <c r="G24" i="14"/>
  <c r="G25" i="14" s="1"/>
  <c r="I20" i="14" l="1"/>
  <c r="I25" i="14" s="1"/>
  <c r="E23" i="13" l="1"/>
  <c r="D23" i="13"/>
  <c r="C23" i="13"/>
  <c r="G23" i="13" s="1"/>
  <c r="E22" i="13"/>
  <c r="D22" i="13"/>
  <c r="C22" i="13"/>
  <c r="E21" i="13"/>
  <c r="D21" i="13"/>
  <c r="G21" i="13" s="1"/>
  <c r="C21" i="13"/>
  <c r="E20" i="13"/>
  <c r="D20" i="13"/>
  <c r="C20" i="13"/>
  <c r="G20" i="13" s="1"/>
  <c r="N8" i="13"/>
  <c r="E24" i="13" s="1"/>
  <c r="I8" i="13"/>
  <c r="D24" i="13" s="1"/>
  <c r="D8" i="13"/>
  <c r="C24" i="13" s="1"/>
  <c r="G24" i="13" s="1"/>
  <c r="G22" i="13" l="1"/>
  <c r="G25" i="13"/>
  <c r="I20" i="13"/>
  <c r="I21" i="13"/>
  <c r="I25" i="13" l="1"/>
  <c r="E21" i="12" l="1"/>
  <c r="D21" i="12"/>
  <c r="C21" i="12"/>
  <c r="G21" i="12" s="1"/>
  <c r="E20" i="12"/>
  <c r="D20" i="12"/>
  <c r="C20" i="12"/>
  <c r="G20" i="12" s="1"/>
  <c r="I19" i="12"/>
  <c r="I23" i="12" s="1"/>
  <c r="E19" i="12"/>
  <c r="D19" i="12"/>
  <c r="C19" i="12"/>
  <c r="G19" i="12" s="1"/>
  <c r="N8" i="12"/>
  <c r="E22" i="12" s="1"/>
  <c r="I8" i="12"/>
  <c r="D22" i="12" s="1"/>
  <c r="D8" i="12"/>
  <c r="C22" i="12" s="1"/>
  <c r="G22" i="12" l="1"/>
  <c r="G23" i="12" s="1"/>
  <c r="E23" i="10"/>
  <c r="D23" i="10"/>
  <c r="C23" i="10"/>
  <c r="G23" i="10" s="1"/>
  <c r="E22" i="10"/>
  <c r="D22" i="10"/>
  <c r="C22" i="10"/>
  <c r="E21" i="10"/>
  <c r="D21" i="10"/>
  <c r="C21" i="10"/>
  <c r="E20" i="10"/>
  <c r="D20" i="10"/>
  <c r="C20" i="10"/>
  <c r="N8" i="10"/>
  <c r="E24" i="10" s="1"/>
  <c r="I8" i="10"/>
  <c r="D24" i="10" s="1"/>
  <c r="D8" i="10"/>
  <c r="C24" i="10" s="1"/>
  <c r="G20" i="10" l="1"/>
  <c r="G22" i="10"/>
  <c r="G25" i="10" s="1"/>
  <c r="G21" i="10"/>
  <c r="G24" i="10"/>
  <c r="I21" i="10" l="1"/>
  <c r="I20" i="10"/>
  <c r="I25" i="10" s="1"/>
  <c r="E23" i="9" l="1"/>
  <c r="D23" i="9"/>
  <c r="G23" i="9" s="1"/>
  <c r="C23" i="9"/>
  <c r="E22" i="9"/>
  <c r="D22" i="9"/>
  <c r="C22" i="9"/>
  <c r="E21" i="9"/>
  <c r="D21" i="9"/>
  <c r="C21" i="9"/>
  <c r="G21" i="9" s="1"/>
  <c r="E20" i="9"/>
  <c r="D20" i="9"/>
  <c r="C20" i="9"/>
  <c r="G20" i="9" s="1"/>
  <c r="N8" i="9"/>
  <c r="E24" i="9" s="1"/>
  <c r="I8" i="9"/>
  <c r="D24" i="9" s="1"/>
  <c r="D8" i="9"/>
  <c r="C24" i="9" s="1"/>
  <c r="I21" i="9" l="1"/>
  <c r="G22" i="9"/>
  <c r="G24" i="9"/>
  <c r="G25" i="9"/>
  <c r="I20" i="9"/>
  <c r="I25" i="9" s="1"/>
  <c r="E23" i="8" l="1"/>
  <c r="D23" i="8"/>
  <c r="C23" i="8"/>
  <c r="G23" i="8" s="1"/>
  <c r="E22" i="8"/>
  <c r="D22" i="8"/>
  <c r="C22" i="8"/>
  <c r="G22" i="8" s="1"/>
  <c r="E21" i="8"/>
  <c r="D21" i="8"/>
  <c r="C21" i="8"/>
  <c r="G21" i="8" s="1"/>
  <c r="E20" i="8"/>
  <c r="D20" i="8"/>
  <c r="C20" i="8"/>
  <c r="N8" i="8"/>
  <c r="E24" i="8" s="1"/>
  <c r="I8" i="8"/>
  <c r="D24" i="8" s="1"/>
  <c r="D8" i="8"/>
  <c r="C24" i="8" s="1"/>
  <c r="G24" i="8" l="1"/>
  <c r="G20" i="8"/>
  <c r="I21" i="8"/>
  <c r="G25" i="8"/>
  <c r="I20" i="8"/>
  <c r="I25" i="8" s="1"/>
  <c r="E21" i="7" l="1"/>
  <c r="G21" i="7" s="1"/>
  <c r="D21" i="7"/>
  <c r="C21" i="7"/>
  <c r="E20" i="7"/>
  <c r="D20" i="7"/>
  <c r="C20" i="7"/>
  <c r="I19" i="7"/>
  <c r="I23" i="7" s="1"/>
  <c r="E19" i="7"/>
  <c r="D19" i="7"/>
  <c r="C19" i="7"/>
  <c r="G19" i="7" s="1"/>
  <c r="N8" i="7"/>
  <c r="E22" i="7" s="1"/>
  <c r="I8" i="7"/>
  <c r="D22" i="7" s="1"/>
  <c r="D8" i="7"/>
  <c r="C22" i="7" s="1"/>
  <c r="G20" i="7" l="1"/>
  <c r="G22" i="7"/>
  <c r="G23" i="7" s="1"/>
  <c r="E23" i="6" l="1"/>
  <c r="D23" i="6"/>
  <c r="G23" i="6" s="1"/>
  <c r="C23" i="6"/>
  <c r="E22" i="6"/>
  <c r="D22" i="6"/>
  <c r="C22" i="6"/>
  <c r="E21" i="6"/>
  <c r="D21" i="6"/>
  <c r="C21" i="6"/>
  <c r="G21" i="6" s="1"/>
  <c r="G20" i="6"/>
  <c r="E20" i="6"/>
  <c r="D20" i="6"/>
  <c r="C20" i="6"/>
  <c r="N8" i="6"/>
  <c r="E24" i="6" s="1"/>
  <c r="I8" i="6"/>
  <c r="D24" i="6" s="1"/>
  <c r="D8" i="6"/>
  <c r="C24" i="6" s="1"/>
  <c r="I21" i="6" l="1"/>
  <c r="G22" i="6"/>
  <c r="G24" i="6"/>
  <c r="G25" i="6"/>
  <c r="I20" i="6"/>
  <c r="I25" i="6" s="1"/>
  <c r="E27" i="5" l="1"/>
  <c r="D27" i="5"/>
  <c r="G27" i="5" s="1"/>
  <c r="C27" i="5"/>
  <c r="E26" i="5"/>
  <c r="D26" i="5"/>
  <c r="C26" i="5"/>
  <c r="E25" i="5"/>
  <c r="D25" i="5"/>
  <c r="C25" i="5"/>
  <c r="G25" i="5" s="1"/>
  <c r="E24" i="5"/>
  <c r="D24" i="5"/>
  <c r="C24" i="5"/>
  <c r="G24" i="5" s="1"/>
  <c r="E23" i="5"/>
  <c r="D23" i="5"/>
  <c r="C23" i="5"/>
  <c r="E22" i="5"/>
  <c r="D22" i="5"/>
  <c r="C22" i="5"/>
  <c r="N8" i="5"/>
  <c r="E28" i="5" s="1"/>
  <c r="I8" i="5"/>
  <c r="D28" i="5" s="1"/>
  <c r="D8" i="5"/>
  <c r="C28" i="5" s="1"/>
  <c r="G22" i="5" l="1"/>
  <c r="G29" i="5" s="1"/>
  <c r="G26" i="5"/>
  <c r="G28" i="5"/>
  <c r="G23" i="5"/>
  <c r="I23" i="5"/>
  <c r="I22" i="5"/>
  <c r="I25" i="5"/>
  <c r="I24" i="5" l="1"/>
  <c r="I29" i="5"/>
  <c r="E23" i="4" l="1"/>
  <c r="D23" i="4"/>
  <c r="G23" i="4" s="1"/>
  <c r="C23" i="4"/>
  <c r="E22" i="4"/>
  <c r="D22" i="4"/>
  <c r="C22" i="4"/>
  <c r="E21" i="4"/>
  <c r="D21" i="4"/>
  <c r="C21" i="4"/>
  <c r="G21" i="4" s="1"/>
  <c r="E20" i="4"/>
  <c r="D20" i="4"/>
  <c r="C20" i="4"/>
  <c r="G20" i="4" s="1"/>
  <c r="N8" i="4"/>
  <c r="E24" i="4" s="1"/>
  <c r="I8" i="4"/>
  <c r="D24" i="4" s="1"/>
  <c r="D8" i="4"/>
  <c r="C24" i="4" s="1"/>
  <c r="I21" i="4" l="1"/>
  <c r="G22" i="4"/>
  <c r="G24" i="4"/>
  <c r="I20" i="4"/>
  <c r="I25" i="4" l="1"/>
  <c r="G25" i="4"/>
  <c r="E25" i="3" l="1"/>
  <c r="D25" i="3"/>
  <c r="C25" i="3"/>
  <c r="E24" i="3"/>
  <c r="D24" i="3"/>
  <c r="C24" i="3"/>
  <c r="E23" i="3"/>
  <c r="D23" i="3"/>
  <c r="C23" i="3"/>
  <c r="E22" i="3"/>
  <c r="D22" i="3"/>
  <c r="G22" i="3" s="1"/>
  <c r="C22" i="3"/>
  <c r="E21" i="3"/>
  <c r="D21" i="3"/>
  <c r="C21" i="3"/>
  <c r="G21" i="3" s="1"/>
  <c r="N8" i="3"/>
  <c r="E26" i="3" s="1"/>
  <c r="I8" i="3"/>
  <c r="D26" i="3" s="1"/>
  <c r="D8" i="3"/>
  <c r="C26" i="3" s="1"/>
  <c r="G26" i="3" l="1"/>
  <c r="G25" i="3"/>
  <c r="G23" i="3"/>
  <c r="I23" i="3" s="1"/>
  <c r="G24" i="3"/>
  <c r="G27" i="3"/>
  <c r="I22" i="3"/>
  <c r="I21" i="3" l="1"/>
  <c r="I27" i="3" s="1"/>
  <c r="E21" i="2" l="1"/>
  <c r="D21" i="2"/>
  <c r="C21" i="2"/>
  <c r="E20" i="2"/>
  <c r="D20" i="2"/>
  <c r="C20" i="2"/>
  <c r="I19" i="2"/>
  <c r="I23" i="2" s="1"/>
  <c r="E19" i="2"/>
  <c r="D19" i="2"/>
  <c r="C19" i="2"/>
  <c r="G19" i="2" s="1"/>
  <c r="N8" i="2"/>
  <c r="E22" i="2" s="1"/>
  <c r="I8" i="2"/>
  <c r="D22" i="2" s="1"/>
  <c r="D8" i="2"/>
  <c r="C22" i="2" s="1"/>
  <c r="G21" i="2" l="1"/>
  <c r="G20" i="2"/>
  <c r="G22" i="2"/>
  <c r="G23" i="2" s="1"/>
</calcChain>
</file>

<file path=xl/sharedStrings.xml><?xml version="1.0" encoding="utf-8"?>
<sst xmlns="http://schemas.openxmlformats.org/spreadsheetml/2006/main" count="868" uniqueCount="83">
  <si>
    <t>Urna de Docentes</t>
  </si>
  <si>
    <t xml:space="preserve">Urna de TAs </t>
  </si>
  <si>
    <t>Urna de Estudantes</t>
  </si>
  <si>
    <t>Total de eleitores aptos a votar</t>
  </si>
  <si>
    <t>Total de votantes</t>
  </si>
  <si>
    <t>Abstenções</t>
  </si>
  <si>
    <t>RESULTADOS (CONSUPER)</t>
  </si>
  <si>
    <t>Votos</t>
  </si>
  <si>
    <t>ELEIÇÕES CONSUPER/CEPE 2016 - CAMPUS CABEDELO CENTRO</t>
  </si>
  <si>
    <t>ELEIÇÕES CONSUPER/CEPE 2016 - CAMPUS CABEDELO</t>
  </si>
  <si>
    <t>ELEIÇÕES CONSUPER/CEPE 2016 - CAMPUS CAMPINA GRANDE</t>
  </si>
  <si>
    <t>ELEIÇÕES CONSUPER/CEPE 2016 - CAMPUS CATOLÉ DO ROCHA</t>
  </si>
  <si>
    <t>ELEIÇÕES CONSUPER/CEPE 2016 - CAMPUS ESPERANÇA</t>
  </si>
  <si>
    <t>ELEIÇÕES CONSUPER/CEPE 2016 - CAMPUS ITABAIANA</t>
  </si>
  <si>
    <t>ELEIÇÕES CONSUPER/CEPE 2016 - CAMPUS MANGABEIRA</t>
  </si>
  <si>
    <t>Urna de TAs</t>
  </si>
  <si>
    <t>ELEIÇÕES CONSUPER/CEPE 2016 - CAMPUS MONTEIRO</t>
  </si>
  <si>
    <t>ELEIÇÕES CONSUPER/CEPE 2016 - CAMPUS PATOS</t>
  </si>
  <si>
    <t>ELEIÇÕES CONSUPER/CEPE 2016 - CAMPUS PICUÍ</t>
  </si>
  <si>
    <t>ELEIÇÕES CONSUPER/CEPE 2016 - CAMPUS SANTA RITA</t>
  </si>
  <si>
    <t>ELEIÇÕES CONSUPER/CEPE 2016 - CAMPUS SOLEDADE</t>
  </si>
  <si>
    <t>ELEIÇÕES CONSUPER/CEPE 2016 - CAMPUS SOUSA</t>
  </si>
  <si>
    <t>ELEIÇÕES CONSUPER/CEPE 2016 - CAMPUS GUARABIRA</t>
  </si>
  <si>
    <t>ELEIÇÕES CONSUPER/CEPE 2016 - CAMPUS CAJAZEIRAS</t>
  </si>
  <si>
    <t>ELEIÇÕES CONSUPER/CEPE 2016 - CAMPUS ITAPORANGA</t>
  </si>
  <si>
    <t>Candidatos a Representante do Campus no Consuper</t>
  </si>
  <si>
    <t>Keitiana de Souza Silva</t>
  </si>
  <si>
    <t>votos branco</t>
  </si>
  <si>
    <t>votos nulos</t>
  </si>
  <si>
    <t>Docentes</t>
  </si>
  <si>
    <t>TAs</t>
  </si>
  <si>
    <t>Estudantes</t>
  </si>
  <si>
    <t xml:space="preserve">TOTAL </t>
  </si>
  <si>
    <t>VOTOS VÁLIDOS</t>
  </si>
  <si>
    <t>%</t>
  </si>
  <si>
    <t>(%)</t>
  </si>
  <si>
    <t>100 - Keitiana de Souza Silva</t>
  </si>
  <si>
    <t>votos brancos</t>
  </si>
  <si>
    <t>***</t>
  </si>
  <si>
    <t>abstenções</t>
  </si>
  <si>
    <t>Jose Ferreira de Sousa Neto</t>
  </si>
  <si>
    <t>Michael David Castro de Oliveira Macedo</t>
  </si>
  <si>
    <t>Michael David Castro de O. Macedo</t>
  </si>
  <si>
    <t>Jesus Marlinaldo de Medeiros</t>
  </si>
  <si>
    <t>100 - Jose Ferreira de Sousa Neto</t>
  </si>
  <si>
    <t>101 - Michael David Castro de Oliveira Macedo</t>
  </si>
  <si>
    <t>102 - Jesus Marlinaldo de Medeiros</t>
  </si>
  <si>
    <t>Gilvandro Vieira da Silva</t>
  </si>
  <si>
    <t>Geraldo Herbetet de Lacerda</t>
  </si>
  <si>
    <t>Geraldo Souza de Oliveira Filho</t>
  </si>
  <si>
    <t>Patrícia Gomes Galdino</t>
  </si>
  <si>
    <t>Romulo Sousa Torres</t>
  </si>
  <si>
    <t>Thiago Almeida de Lima</t>
  </si>
  <si>
    <t>Romildo de Souza Lima</t>
  </si>
  <si>
    <t>Luiz Fernando Gomes Fernandes</t>
  </si>
  <si>
    <t>Valnyr Vasconcelos Lira</t>
  </si>
  <si>
    <t>Rafael Ramos Pereira</t>
  </si>
  <si>
    <t>Rômulo de Oliveira Lins Vieira de Melo</t>
  </si>
  <si>
    <t>Luiz Henrique Melo Silva Nobrega</t>
  </si>
  <si>
    <t>Antonio Isaac Luna de Lacerda</t>
  </si>
  <si>
    <t>Pedro Henrique Silva Gabi</t>
  </si>
  <si>
    <t>Anaize Anália de Oliveira</t>
  </si>
  <si>
    <t>Zoraida Almeida de Andrade Arruda</t>
  </si>
  <si>
    <t>TOTAL</t>
  </si>
  <si>
    <t>Stefany Almeida Barbosa</t>
  </si>
  <si>
    <t>Vilson Lacerda Brasileiro Junior</t>
  </si>
  <si>
    <t>Hanne Alves Bakke</t>
  </si>
  <si>
    <t>Ivamar Dantas da Nóbrega</t>
  </si>
  <si>
    <t>Frederico Campos Pereira</t>
  </si>
  <si>
    <t>Jeane Medeiros Martins de Araújo</t>
  </si>
  <si>
    <t>Francisco Fechine Borges</t>
  </si>
  <si>
    <t>Adriano Ferreira de Melo</t>
  </si>
  <si>
    <t>Francisco Roserlandio Botão Nogueira</t>
  </si>
  <si>
    <t>Patrícia Margela Fernandes Silveira</t>
  </si>
  <si>
    <t>Marcus Damião de Lacerda</t>
  </si>
  <si>
    <t>Claudio Gonçalves Moreira</t>
  </si>
  <si>
    <t>ELEIÇÕES CONSUPER/CEPE 2016 - CAMPUS JOÃO PESSOA</t>
  </si>
  <si>
    <t>Adailton Alves da Silva</t>
  </si>
  <si>
    <t>Marinalva Firmino Ferreira</t>
  </si>
  <si>
    <t>ELEIÇÕES CONSUPER/CEPE 2016 - CAMPUS PRINCESA ISABEL</t>
  </si>
  <si>
    <t>Carlos Alberto Nóbrega Sobrinho</t>
  </si>
  <si>
    <t>Danielle Cristina Rodrigues Marques</t>
  </si>
  <si>
    <t>Aline Figueiredo Nobrega de Azeredo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</si>
</sst>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rgb="FFC0C0C0"/>
      </patternFill>
    </fill>
    <fill>
      <patternFill patternType="solid">
        <fgColor rgb="FFFFC000"/>
        <bgColor rgb="FFFF99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 applyBorder="1"/>
    <xf numFmtId="0" fontId="1" fillId="3" borderId="0" xfId="0" applyFont="1" applyFill="1" applyAlignment="1">
      <alignment horizontal="left"/>
    </xf>
    <xf numFmtId="1" fontId="0" fillId="3" borderId="0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2" fontId="0" fillId="0" borderId="0" xfId="0" applyNumberFormat="1" applyAlignment="1">
      <alignment horizontal="right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center"/>
    </xf>
    <xf numFmtId="0" fontId="0" fillId="4" borderId="0" xfId="0" applyFill="1"/>
    <xf numFmtId="0" fontId="2" fillId="4" borderId="0" xfId="0" applyFont="1" applyFill="1" applyAlignment="1">
      <alignment horizontal="left"/>
    </xf>
    <xf numFmtId="0" fontId="0" fillId="4" borderId="0" xfId="0" applyFill="1" applyAlignment="1">
      <alignment horizontal="center"/>
    </xf>
    <xf numFmtId="0" fontId="2" fillId="0" borderId="0" xfId="0" applyFont="1"/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5" borderId="0" xfId="0" applyFill="1" applyBorder="1"/>
    <xf numFmtId="0" fontId="2" fillId="5" borderId="0" xfId="0" applyFont="1" applyFill="1" applyAlignment="1">
      <alignment horizontal="left"/>
    </xf>
    <xf numFmtId="1" fontId="0" fillId="5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Font="1" applyBorder="1"/>
    <xf numFmtId="0" fontId="0" fillId="0" borderId="3" xfId="0" applyBorder="1"/>
    <xf numFmtId="2" fontId="0" fillId="0" borderId="1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/>
    <xf numFmtId="2" fontId="0" fillId="0" borderId="3" xfId="0" applyNumberFormat="1" applyBorder="1" applyAlignment="1">
      <alignment horizontal="center"/>
    </xf>
    <xf numFmtId="0" fontId="0" fillId="0" borderId="5" xfId="0" applyBorder="1"/>
    <xf numFmtId="2" fontId="0" fillId="0" borderId="6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/>
  </sheetViews>
  <sheetFormatPr defaultRowHeight="15" x14ac:dyDescent="0.25"/>
  <cols>
    <col min="4" max="4" width="9" style="4"/>
    <col min="9" max="9" width="9" style="4"/>
    <col min="14" max="14" width="9" style="4"/>
    <col min="17" max="17" width="9" style="4"/>
  </cols>
  <sheetData>
    <row r="1" spans="1:17" x14ac:dyDescent="0.25">
      <c r="A1" s="18"/>
      <c r="D1"/>
      <c r="I1"/>
      <c r="N1"/>
      <c r="Q1"/>
    </row>
    <row r="2" spans="1:17" x14ac:dyDescent="0.25">
      <c r="A2" s="20"/>
      <c r="B2" s="20"/>
      <c r="C2" s="20"/>
      <c r="D2" s="21"/>
      <c r="E2" s="21" t="s">
        <v>8</v>
      </c>
      <c r="F2" s="20"/>
      <c r="G2" s="20"/>
      <c r="H2" s="20"/>
      <c r="I2" s="22"/>
      <c r="J2" s="20"/>
      <c r="K2" s="20"/>
      <c r="L2" s="20"/>
      <c r="M2" s="20"/>
      <c r="N2" s="22"/>
      <c r="Q2"/>
    </row>
    <row r="4" spans="1:17" x14ac:dyDescent="0.25">
      <c r="A4" s="23" t="s">
        <v>0</v>
      </c>
      <c r="D4"/>
      <c r="F4" s="23" t="s">
        <v>1</v>
      </c>
      <c r="I4"/>
      <c r="K4" s="23" t="s">
        <v>2</v>
      </c>
      <c r="N4"/>
      <c r="Q4"/>
    </row>
    <row r="5" spans="1:17" x14ac:dyDescent="0.25">
      <c r="D5"/>
      <c r="I5"/>
      <c r="N5"/>
      <c r="Q5"/>
    </row>
    <row r="6" spans="1:17" x14ac:dyDescent="0.25">
      <c r="B6" t="s">
        <v>3</v>
      </c>
      <c r="D6" s="24">
        <v>31</v>
      </c>
      <c r="G6" t="s">
        <v>3</v>
      </c>
      <c r="I6" s="24">
        <v>15</v>
      </c>
      <c r="L6" t="s">
        <v>3</v>
      </c>
      <c r="N6" s="24">
        <v>207</v>
      </c>
      <c r="Q6"/>
    </row>
    <row r="7" spans="1:17" x14ac:dyDescent="0.25">
      <c r="B7" t="s">
        <v>4</v>
      </c>
      <c r="D7" s="24">
        <v>21</v>
      </c>
      <c r="G7" t="s">
        <v>4</v>
      </c>
      <c r="I7" s="24">
        <v>11</v>
      </c>
      <c r="L7" t="s">
        <v>4</v>
      </c>
      <c r="N7" s="24">
        <v>47</v>
      </c>
      <c r="Q7"/>
    </row>
    <row r="8" spans="1:17" x14ac:dyDescent="0.25">
      <c r="B8" t="s">
        <v>5</v>
      </c>
      <c r="D8" s="25">
        <f>D6-D7</f>
        <v>10</v>
      </c>
      <c r="G8" t="s">
        <v>5</v>
      </c>
      <c r="I8" s="25">
        <f>I6-I7</f>
        <v>4</v>
      </c>
      <c r="L8" t="s">
        <v>5</v>
      </c>
      <c r="N8" s="25">
        <f>N6-N7</f>
        <v>160</v>
      </c>
      <c r="Q8"/>
    </row>
    <row r="9" spans="1:17" x14ac:dyDescent="0.25">
      <c r="D9" s="26"/>
      <c r="I9" s="26"/>
      <c r="N9" s="26"/>
    </row>
    <row r="10" spans="1:17" s="17" customFormat="1" x14ac:dyDescent="0.25">
      <c r="A10" s="27"/>
      <c r="B10" s="27"/>
      <c r="C10" s="27"/>
      <c r="D10" s="28"/>
      <c r="E10" s="27"/>
      <c r="F10" s="28" t="s">
        <v>6</v>
      </c>
      <c r="G10" s="27"/>
      <c r="H10" s="27"/>
      <c r="I10" s="29"/>
      <c r="J10" s="27"/>
      <c r="K10" s="27"/>
      <c r="L10" s="27"/>
      <c r="M10" s="27"/>
      <c r="N10" s="29"/>
      <c r="Q10" s="30"/>
    </row>
    <row r="11" spans="1:17" x14ac:dyDescent="0.25">
      <c r="D11" s="26"/>
      <c r="I11" s="26"/>
      <c r="N11" s="26"/>
      <c r="Q11" s="30"/>
    </row>
    <row r="12" spans="1:17" x14ac:dyDescent="0.25">
      <c r="A12" s="23" t="s">
        <v>25</v>
      </c>
      <c r="D12" s="4" t="s">
        <v>7</v>
      </c>
      <c r="F12" s="23"/>
      <c r="I12" s="4" t="s">
        <v>7</v>
      </c>
      <c r="K12" s="23"/>
      <c r="N12" s="4" t="s">
        <v>7</v>
      </c>
      <c r="Q12"/>
    </row>
    <row r="13" spans="1:17" x14ac:dyDescent="0.25">
      <c r="A13" s="4">
        <v>100</v>
      </c>
      <c r="B13" t="s">
        <v>26</v>
      </c>
      <c r="D13" s="35">
        <v>20</v>
      </c>
      <c r="F13" s="4">
        <v>100</v>
      </c>
      <c r="G13" t="s">
        <v>26</v>
      </c>
      <c r="I13" s="35">
        <v>11</v>
      </c>
      <c r="K13" s="4">
        <v>100</v>
      </c>
      <c r="L13" t="s">
        <v>26</v>
      </c>
      <c r="N13" s="35">
        <v>41</v>
      </c>
      <c r="Q13"/>
    </row>
    <row r="14" spans="1:17" x14ac:dyDescent="0.25">
      <c r="B14" t="s">
        <v>27</v>
      </c>
      <c r="D14" s="35">
        <v>1</v>
      </c>
      <c r="G14" t="s">
        <v>27</v>
      </c>
      <c r="I14" s="35">
        <v>0</v>
      </c>
      <c r="L14" t="s">
        <v>27</v>
      </c>
      <c r="N14" s="35">
        <v>6</v>
      </c>
    </row>
    <row r="15" spans="1:17" x14ac:dyDescent="0.25">
      <c r="B15" t="s">
        <v>28</v>
      </c>
      <c r="D15" s="35">
        <v>0</v>
      </c>
      <c r="G15" t="s">
        <v>28</v>
      </c>
      <c r="I15" s="35">
        <v>0</v>
      </c>
      <c r="L15" t="s">
        <v>28</v>
      </c>
      <c r="N15" s="35">
        <v>0</v>
      </c>
    </row>
    <row r="16" spans="1:17" x14ac:dyDescent="0.25">
      <c r="D16"/>
      <c r="I16"/>
      <c r="N16"/>
      <c r="Q16"/>
    </row>
    <row r="17" spans="1:17" ht="15.75" x14ac:dyDescent="0.25">
      <c r="A17" s="23"/>
      <c r="B17" s="4"/>
      <c r="C17" s="36" t="s">
        <v>29</v>
      </c>
      <c r="D17" s="36" t="s">
        <v>30</v>
      </c>
      <c r="E17" s="36" t="s">
        <v>31</v>
      </c>
      <c r="G17" s="37" t="s">
        <v>32</v>
      </c>
      <c r="I17" s="38" t="s">
        <v>33</v>
      </c>
      <c r="J17" s="4"/>
      <c r="N17"/>
      <c r="Q17"/>
    </row>
    <row r="18" spans="1:17" ht="15.75" x14ac:dyDescent="0.25">
      <c r="C18" s="4" t="s">
        <v>34</v>
      </c>
      <c r="D18" s="4" t="s">
        <v>34</v>
      </c>
      <c r="E18" s="4" t="s">
        <v>34</v>
      </c>
      <c r="G18" s="37" t="s">
        <v>35</v>
      </c>
      <c r="I18" s="38" t="s">
        <v>35</v>
      </c>
      <c r="N18"/>
      <c r="Q18"/>
    </row>
    <row r="19" spans="1:17" x14ac:dyDescent="0.25">
      <c r="A19" s="39" t="s">
        <v>36</v>
      </c>
      <c r="B19" s="40"/>
      <c r="C19" s="41">
        <f>100*1/3*D13/D6</f>
        <v>21.505376344086024</v>
      </c>
      <c r="D19" s="41">
        <f>100*1/3*I13/I6</f>
        <v>24.444444444444446</v>
      </c>
      <c r="E19" s="42">
        <f>100*1/3*N13/N6</f>
        <v>6.6022544283413849</v>
      </c>
      <c r="F19" s="43"/>
      <c r="G19" s="44">
        <f>C19+D19+E19</f>
        <v>52.552075216871856</v>
      </c>
      <c r="I19" s="31">
        <f>100</f>
        <v>100</v>
      </c>
      <c r="N19"/>
      <c r="Q19"/>
    </row>
    <row r="20" spans="1:17" x14ac:dyDescent="0.25">
      <c r="A20" s="39" t="s">
        <v>37</v>
      </c>
      <c r="B20" s="40"/>
      <c r="C20" s="41">
        <f>100*1/3*D14/D6</f>
        <v>1.0752688172043012</v>
      </c>
      <c r="D20" s="41">
        <f>100*1/3*I14/I6</f>
        <v>0</v>
      </c>
      <c r="E20" s="42">
        <f>100*1/3*N14/N6</f>
        <v>0.96618357487922701</v>
      </c>
      <c r="F20" s="43"/>
      <c r="G20" s="44">
        <f>C20+D20+E20</f>
        <v>2.0414523920835284</v>
      </c>
      <c r="I20" s="4" t="s">
        <v>38</v>
      </c>
      <c r="N20"/>
      <c r="Q20"/>
    </row>
    <row r="21" spans="1:17" x14ac:dyDescent="0.25">
      <c r="A21" s="43" t="s">
        <v>28</v>
      </c>
      <c r="B21" s="40"/>
      <c r="C21" s="41">
        <f>100*1/3*D15/D6</f>
        <v>0</v>
      </c>
      <c r="D21" s="41">
        <f>100*1/3*I15/I6</f>
        <v>0</v>
      </c>
      <c r="E21" s="42">
        <f>100*1/3*N15/N6</f>
        <v>0</v>
      </c>
      <c r="F21" s="45"/>
      <c r="G21" s="46">
        <f>C21+D21+E21</f>
        <v>0</v>
      </c>
      <c r="I21" s="4" t="s">
        <v>38</v>
      </c>
      <c r="N21"/>
      <c r="Q21"/>
    </row>
    <row r="22" spans="1:17" x14ac:dyDescent="0.25">
      <c r="A22" s="43" t="s">
        <v>39</v>
      </c>
      <c r="B22" s="40"/>
      <c r="C22" s="41">
        <f>100*1/3*D8/D6</f>
        <v>10.752688172043012</v>
      </c>
      <c r="D22" s="41">
        <f>100*1/3*I8/I6</f>
        <v>8.8888888888888893</v>
      </c>
      <c r="E22" s="42">
        <f>100*1/3*N8/N6</f>
        <v>25.764895330112726</v>
      </c>
      <c r="F22" s="43"/>
      <c r="G22" s="44">
        <f>C22+D22+E22</f>
        <v>45.40647239104463</v>
      </c>
      <c r="I22" s="4" t="s">
        <v>38</v>
      </c>
    </row>
    <row r="23" spans="1:17" x14ac:dyDescent="0.25">
      <c r="D23"/>
      <c r="G23" s="15">
        <f>SUM(G19:G22)</f>
        <v>100.00000000000001</v>
      </c>
      <c r="I23" s="15">
        <f>SUM(I19:I19)</f>
        <v>100</v>
      </c>
      <c r="N23"/>
      <c r="Q23"/>
    </row>
  </sheetData>
  <sheetProtection password="CC39" sheet="1" objects="1" scenarios="1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7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1" style="4" customWidth="1"/>
    <col min="10" max="10" width="5.75" customWidth="1"/>
    <col min="11" max="11" width="6.75" customWidth="1"/>
    <col min="12" max="12" width="21.25" customWidth="1"/>
    <col min="13" max="13" width="10.12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9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67</v>
      </c>
      <c r="G6" t="s">
        <v>3</v>
      </c>
      <c r="I6" s="6">
        <v>37</v>
      </c>
      <c r="L6" t="s">
        <v>3</v>
      </c>
      <c r="N6" s="6">
        <v>813</v>
      </c>
    </row>
    <row r="7" spans="1:17" x14ac:dyDescent="0.25">
      <c r="B7" t="s">
        <v>4</v>
      </c>
      <c r="D7" s="6">
        <v>38</v>
      </c>
      <c r="G7" t="s">
        <v>4</v>
      </c>
      <c r="I7" s="6">
        <v>26</v>
      </c>
      <c r="L7" t="s">
        <v>4</v>
      </c>
      <c r="N7" s="6">
        <v>240</v>
      </c>
    </row>
    <row r="8" spans="1:17" x14ac:dyDescent="0.25">
      <c r="B8" t="s">
        <v>5</v>
      </c>
      <c r="D8" s="19">
        <f>D6-D7</f>
        <v>29</v>
      </c>
      <c r="G8" t="s">
        <v>5</v>
      </c>
      <c r="I8" s="19">
        <f>I6-I7</f>
        <v>11</v>
      </c>
      <c r="L8" t="s">
        <v>5</v>
      </c>
      <c r="N8" s="19">
        <f>N6-N7</f>
        <v>573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40</v>
      </c>
      <c r="D13" s="16">
        <v>8</v>
      </c>
      <c r="F13" s="4">
        <v>100</v>
      </c>
      <c r="G13" t="s">
        <v>40</v>
      </c>
      <c r="I13" s="16">
        <v>9</v>
      </c>
      <c r="K13" s="4">
        <v>100</v>
      </c>
      <c r="L13" t="s">
        <v>40</v>
      </c>
      <c r="N13" s="16">
        <v>130</v>
      </c>
    </row>
    <row r="14" spans="1:17" x14ac:dyDescent="0.25">
      <c r="A14" s="4">
        <v>101</v>
      </c>
      <c r="B14" t="s">
        <v>41</v>
      </c>
      <c r="D14" s="16">
        <v>6</v>
      </c>
      <c r="F14" s="4">
        <v>101</v>
      </c>
      <c r="G14" t="s">
        <v>42</v>
      </c>
      <c r="I14" s="16">
        <v>16</v>
      </c>
      <c r="K14" s="4">
        <v>101</v>
      </c>
      <c r="L14" t="s">
        <v>41</v>
      </c>
      <c r="N14" s="16">
        <v>23</v>
      </c>
    </row>
    <row r="15" spans="1:17" x14ac:dyDescent="0.25">
      <c r="A15" s="4">
        <v>102</v>
      </c>
      <c r="B15" t="s">
        <v>43</v>
      </c>
      <c r="D15" s="16">
        <v>24</v>
      </c>
      <c r="F15" s="4">
        <v>102</v>
      </c>
      <c r="G15" t="s">
        <v>43</v>
      </c>
      <c r="I15" s="16">
        <v>1</v>
      </c>
      <c r="K15" s="4">
        <v>102</v>
      </c>
      <c r="L15" t="s">
        <v>43</v>
      </c>
      <c r="N15" s="16">
        <v>76</v>
      </c>
    </row>
    <row r="16" spans="1:17" x14ac:dyDescent="0.25">
      <c r="B16" t="s">
        <v>27</v>
      </c>
      <c r="D16" s="16">
        <v>0</v>
      </c>
      <c r="G16" t="s">
        <v>27</v>
      </c>
      <c r="I16" s="16">
        <v>0</v>
      </c>
      <c r="L16" t="s">
        <v>27</v>
      </c>
      <c r="N16" s="16">
        <v>8</v>
      </c>
    </row>
    <row r="17" spans="1:17" x14ac:dyDescent="0.25">
      <c r="B17" t="s">
        <v>28</v>
      </c>
      <c r="D17" s="16">
        <v>0</v>
      </c>
      <c r="G17" t="s">
        <v>28</v>
      </c>
      <c r="I17" s="16">
        <v>0</v>
      </c>
      <c r="L17" t="s">
        <v>28</v>
      </c>
      <c r="N17" s="16">
        <v>3</v>
      </c>
    </row>
    <row r="19" spans="1:17" ht="15.75" x14ac:dyDescent="0.25">
      <c r="A19" s="5"/>
      <c r="B19" s="4"/>
      <c r="C19" s="47" t="s">
        <v>29</v>
      </c>
      <c r="D19" s="47" t="s">
        <v>30</v>
      </c>
      <c r="E19" s="47" t="s">
        <v>31</v>
      </c>
      <c r="G19" s="48" t="s">
        <v>32</v>
      </c>
      <c r="I19" s="49" t="s">
        <v>33</v>
      </c>
      <c r="J19" s="4"/>
      <c r="N19"/>
      <c r="Q19"/>
    </row>
    <row r="20" spans="1:17" ht="15.75" x14ac:dyDescent="0.25">
      <c r="C20" s="4" t="s">
        <v>34</v>
      </c>
      <c r="D20" s="4" t="s">
        <v>34</v>
      </c>
      <c r="E20" s="4" t="s">
        <v>34</v>
      </c>
      <c r="G20" s="48" t="s">
        <v>35</v>
      </c>
      <c r="I20" s="49" t="s">
        <v>35</v>
      </c>
      <c r="N20"/>
      <c r="Q20"/>
    </row>
    <row r="21" spans="1:17" x14ac:dyDescent="0.25">
      <c r="A21" s="50" t="s">
        <v>44</v>
      </c>
      <c r="B21" s="40"/>
      <c r="C21" s="41">
        <f>100*1/3*D13/D6</f>
        <v>3.9800995024875623</v>
      </c>
      <c r="D21" s="41">
        <f>100*1/3*I13/I6</f>
        <v>8.1081081081081088</v>
      </c>
      <c r="E21" s="42">
        <f>100*1/3*N13/N6</f>
        <v>5.330053300533006</v>
      </c>
      <c r="F21" s="43"/>
      <c r="G21" s="44">
        <f t="shared" ref="G21:G26" si="0">C21+D21+E21</f>
        <v>17.418260911128677</v>
      </c>
      <c r="I21" s="31">
        <f>100*G21/(G21+G22+G23)</f>
        <v>33.67930758247082</v>
      </c>
      <c r="N21"/>
      <c r="Q21"/>
    </row>
    <row r="22" spans="1:17" x14ac:dyDescent="0.25">
      <c r="A22" s="50" t="s">
        <v>45</v>
      </c>
      <c r="B22" s="40"/>
      <c r="C22" s="41">
        <f>100*1/3*D14/D6</f>
        <v>2.9850746268656718</v>
      </c>
      <c r="D22" s="41">
        <f>100*1/3*I14/I6</f>
        <v>14.414414414414415</v>
      </c>
      <c r="E22" s="42">
        <f>100*1/3*N14/N6</f>
        <v>0.94300943009430105</v>
      </c>
      <c r="F22" s="45"/>
      <c r="G22" s="46">
        <f t="shared" si="0"/>
        <v>18.342498471374387</v>
      </c>
      <c r="I22" s="31">
        <f>100*G22/(G21+G22+G23)</f>
        <v>35.466379278641128</v>
      </c>
      <c r="N22"/>
      <c r="Q22"/>
    </row>
    <row r="23" spans="1:17" x14ac:dyDescent="0.25">
      <c r="A23" s="51" t="s">
        <v>46</v>
      </c>
      <c r="B23" s="52"/>
      <c r="C23" s="41">
        <f>100*1/3*D15/D6</f>
        <v>11.940298507462687</v>
      </c>
      <c r="D23" s="41">
        <f>100*1/3*I15/I6</f>
        <v>0.90090090090090091</v>
      </c>
      <c r="E23" s="42">
        <f>100*1/3*N15/N6</f>
        <v>3.1160311603116031</v>
      </c>
      <c r="F23" s="43"/>
      <c r="G23" s="44">
        <f t="shared" si="0"/>
        <v>15.957230568675191</v>
      </c>
      <c r="I23" s="31">
        <f>100*G23/(G21+G22+G23)</f>
        <v>30.854313138888042</v>
      </c>
      <c r="N23"/>
      <c r="Q23"/>
    </row>
    <row r="24" spans="1:17" x14ac:dyDescent="0.25">
      <c r="A24" s="51" t="s">
        <v>37</v>
      </c>
      <c r="B24" s="40"/>
      <c r="C24" s="41">
        <f>100*1/3*D16/D6</f>
        <v>0</v>
      </c>
      <c r="D24" s="41">
        <f>100*1/3*I16/I6</f>
        <v>0</v>
      </c>
      <c r="E24" s="42">
        <f>100*1/3*N16/N6</f>
        <v>0.32800328003280033</v>
      </c>
      <c r="F24" s="43"/>
      <c r="G24" s="44">
        <f t="shared" si="0"/>
        <v>0.32800328003280033</v>
      </c>
      <c r="I24" s="4" t="s">
        <v>38</v>
      </c>
    </row>
    <row r="25" spans="1:17" x14ac:dyDescent="0.25">
      <c r="A25" s="43" t="s">
        <v>28</v>
      </c>
      <c r="B25" s="40"/>
      <c r="C25" s="41">
        <f>100*1/3*D17/D6</f>
        <v>0</v>
      </c>
      <c r="D25" s="41">
        <f>100*1/3*I17/I6</f>
        <v>0</v>
      </c>
      <c r="E25" s="42">
        <f>100*1/3*N17/N6</f>
        <v>0.12300123001230012</v>
      </c>
      <c r="F25" s="45"/>
      <c r="G25" s="46">
        <f t="shared" si="0"/>
        <v>0.12300123001230012</v>
      </c>
      <c r="I25" s="4" t="s">
        <v>38</v>
      </c>
    </row>
    <row r="26" spans="1:17" x14ac:dyDescent="0.25">
      <c r="A26" s="43" t="s">
        <v>39</v>
      </c>
      <c r="B26" s="40"/>
      <c r="C26" s="41">
        <f>100*1/3*D8/D6</f>
        <v>14.427860696517413</v>
      </c>
      <c r="D26" s="41">
        <f>100*1/3*I8/I6</f>
        <v>9.9099099099099099</v>
      </c>
      <c r="E26" s="42">
        <f>100*1/3*N8/N6</f>
        <v>23.493234932349324</v>
      </c>
      <c r="F26" s="43"/>
      <c r="G26" s="44">
        <f t="shared" si="0"/>
        <v>47.831005538776651</v>
      </c>
      <c r="I26" s="4" t="s">
        <v>38</v>
      </c>
    </row>
    <row r="27" spans="1:17" x14ac:dyDescent="0.25">
      <c r="G27" s="15">
        <f>SUM(G21:G26)</f>
        <v>100.00000000000001</v>
      </c>
      <c r="I27" s="15">
        <f>SUM(I21:I23)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23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99</v>
      </c>
      <c r="G6" t="s">
        <v>3</v>
      </c>
      <c r="I6" s="6">
        <v>84</v>
      </c>
      <c r="L6" t="s">
        <v>3</v>
      </c>
      <c r="N6" s="6">
        <v>1290</v>
      </c>
    </row>
    <row r="7" spans="1:17" x14ac:dyDescent="0.25">
      <c r="B7" t="s">
        <v>4</v>
      </c>
      <c r="D7" s="6">
        <v>44</v>
      </c>
      <c r="G7" t="s">
        <v>4</v>
      </c>
      <c r="I7" s="6">
        <v>52</v>
      </c>
      <c r="L7" t="s">
        <v>4</v>
      </c>
      <c r="N7" s="6">
        <v>200</v>
      </c>
    </row>
    <row r="8" spans="1:17" x14ac:dyDescent="0.25">
      <c r="B8" t="s">
        <v>5</v>
      </c>
      <c r="D8" s="32">
        <f>D6-D7</f>
        <v>55</v>
      </c>
      <c r="G8" t="s">
        <v>5</v>
      </c>
      <c r="I8" s="32">
        <f>I6-I7</f>
        <v>32</v>
      </c>
      <c r="L8" t="s">
        <v>5</v>
      </c>
      <c r="N8" s="32">
        <f>N6-N7</f>
        <v>1090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P11" s="34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47</v>
      </c>
      <c r="D13" s="16">
        <v>3</v>
      </c>
      <c r="F13" s="4">
        <v>100</v>
      </c>
      <c r="G13" t="s">
        <v>47</v>
      </c>
      <c r="I13" s="16">
        <v>35</v>
      </c>
      <c r="K13" s="4">
        <v>100</v>
      </c>
      <c r="L13" t="s">
        <v>47</v>
      </c>
      <c r="N13" s="16">
        <v>39</v>
      </c>
    </row>
    <row r="14" spans="1:17" x14ac:dyDescent="0.25">
      <c r="A14" s="4">
        <v>101</v>
      </c>
      <c r="B14" t="s">
        <v>48</v>
      </c>
      <c r="D14" s="16">
        <v>38</v>
      </c>
      <c r="F14" s="4">
        <v>101</v>
      </c>
      <c r="G14" t="s">
        <v>48</v>
      </c>
      <c r="I14" s="16">
        <v>16</v>
      </c>
      <c r="K14" s="4">
        <v>101</v>
      </c>
      <c r="L14" t="s">
        <v>48</v>
      </c>
      <c r="N14" s="16">
        <v>147</v>
      </c>
    </row>
    <row r="15" spans="1:17" x14ac:dyDescent="0.25">
      <c r="B15" t="s">
        <v>27</v>
      </c>
      <c r="D15" s="16">
        <v>3</v>
      </c>
      <c r="G15" t="s">
        <v>27</v>
      </c>
      <c r="I15" s="16">
        <v>1</v>
      </c>
      <c r="L15" t="s">
        <v>27</v>
      </c>
      <c r="N15" s="16">
        <v>13</v>
      </c>
    </row>
    <row r="16" spans="1:17" x14ac:dyDescent="0.25">
      <c r="B16" t="s">
        <v>28</v>
      </c>
      <c r="D16" s="16">
        <v>0</v>
      </c>
      <c r="G16" t="s">
        <v>28</v>
      </c>
      <c r="I16" s="16">
        <v>0</v>
      </c>
      <c r="L16" t="s">
        <v>28</v>
      </c>
      <c r="N16" s="16">
        <v>1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3">
        <v>100</v>
      </c>
      <c r="B20" s="52" t="s">
        <v>47</v>
      </c>
      <c r="C20" s="41">
        <f>100*1/3*D13/D6</f>
        <v>1.0101010101010102</v>
      </c>
      <c r="D20" s="41">
        <f>100*1/3*I13/I6</f>
        <v>13.888888888888889</v>
      </c>
      <c r="E20" s="42">
        <f>100*1/3*N13/N6</f>
        <v>1.0077519379844961</v>
      </c>
      <c r="F20" s="43"/>
      <c r="G20" s="44">
        <f t="shared" ref="G20:G24" si="0">C20+D20+E20</f>
        <v>15.906741836974396</v>
      </c>
      <c r="I20" s="31">
        <f>100*G20/(G20+G21)</f>
        <v>40.945037194229172</v>
      </c>
      <c r="N20"/>
      <c r="Q20"/>
    </row>
    <row r="21" spans="1:17" x14ac:dyDescent="0.25">
      <c r="A21" s="54">
        <v>101</v>
      </c>
      <c r="B21" s="40" t="s">
        <v>48</v>
      </c>
      <c r="C21" s="41">
        <f>100*1/3*D14/D6</f>
        <v>12.794612794612796</v>
      </c>
      <c r="D21" s="41">
        <f>100*1/3*I14/I6</f>
        <v>6.3492063492063497</v>
      </c>
      <c r="E21" s="42">
        <f>100*1/3*N14/N6</f>
        <v>3.7984496124031009</v>
      </c>
      <c r="F21" s="45"/>
      <c r="G21" s="46">
        <f t="shared" si="0"/>
        <v>22.942268756222244</v>
      </c>
      <c r="I21" s="31">
        <f>100*G21/(G20+G21)</f>
        <v>59.054962805770828</v>
      </c>
      <c r="N21"/>
      <c r="Q21"/>
    </row>
    <row r="22" spans="1:17" x14ac:dyDescent="0.25">
      <c r="A22" s="51" t="s">
        <v>37</v>
      </c>
      <c r="B22" s="40"/>
      <c r="C22" s="41">
        <f>100*1/3*D15/D6</f>
        <v>1.0101010101010102</v>
      </c>
      <c r="D22" s="41">
        <f>100*1/3*I15/I6</f>
        <v>0.39682539682539686</v>
      </c>
      <c r="E22" s="42">
        <f>100*1/3*N15/N6</f>
        <v>0.33591731266149871</v>
      </c>
      <c r="F22" s="43"/>
      <c r="G22" s="44">
        <f t="shared" si="0"/>
        <v>1.7428437195879058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</v>
      </c>
      <c r="E23" s="42">
        <f>100*1/3*N16/N6</f>
        <v>2.5839793281653749E-2</v>
      </c>
      <c r="F23" s="45"/>
      <c r="G23" s="46">
        <f t="shared" si="0"/>
        <v>2.5839793281653749E-2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18.518518518518519</v>
      </c>
      <c r="D24" s="41">
        <f>100*1/3*I8/I6</f>
        <v>12.698412698412699</v>
      </c>
      <c r="E24" s="42">
        <f>100*1/3*N8/N6</f>
        <v>28.165374677002585</v>
      </c>
      <c r="F24" s="43"/>
      <c r="G24" s="44">
        <f t="shared" si="0"/>
        <v>59.382305893933804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9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10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131</v>
      </c>
      <c r="G6" t="s">
        <v>3</v>
      </c>
      <c r="I6" s="6">
        <v>81</v>
      </c>
      <c r="L6" t="s">
        <v>3</v>
      </c>
      <c r="N6" s="6">
        <v>1903</v>
      </c>
    </row>
    <row r="7" spans="1:17" x14ac:dyDescent="0.25">
      <c r="B7" t="s">
        <v>4</v>
      </c>
      <c r="D7" s="6">
        <v>33</v>
      </c>
      <c r="G7" t="s">
        <v>4</v>
      </c>
      <c r="I7" s="6">
        <v>53</v>
      </c>
      <c r="L7" t="s">
        <v>4</v>
      </c>
      <c r="N7" s="6">
        <v>196</v>
      </c>
    </row>
    <row r="8" spans="1:17" x14ac:dyDescent="0.25">
      <c r="B8" t="s">
        <v>5</v>
      </c>
      <c r="D8" s="32">
        <f>D6-D7</f>
        <v>98</v>
      </c>
      <c r="G8" t="s">
        <v>5</v>
      </c>
      <c r="I8" s="32">
        <f>I6-I7</f>
        <v>28</v>
      </c>
      <c r="L8" t="s">
        <v>5</v>
      </c>
      <c r="N8" s="32">
        <f>N6-N7</f>
        <v>1707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49</v>
      </c>
      <c r="D13" s="16">
        <v>0</v>
      </c>
      <c r="F13" s="4">
        <v>100</v>
      </c>
      <c r="G13" t="s">
        <v>49</v>
      </c>
      <c r="I13" s="16">
        <v>1</v>
      </c>
      <c r="K13" s="4">
        <v>100</v>
      </c>
      <c r="L13" t="s">
        <v>49</v>
      </c>
      <c r="N13" s="16">
        <v>26</v>
      </c>
    </row>
    <row r="14" spans="1:17" x14ac:dyDescent="0.25">
      <c r="A14" s="4">
        <v>101</v>
      </c>
      <c r="B14" t="s">
        <v>50</v>
      </c>
      <c r="D14" s="16">
        <v>21</v>
      </c>
      <c r="F14" s="4">
        <v>101</v>
      </c>
      <c r="G14" t="s">
        <v>50</v>
      </c>
      <c r="I14" s="16">
        <v>46</v>
      </c>
      <c r="K14" s="4">
        <v>101</v>
      </c>
      <c r="L14" t="s">
        <v>50</v>
      </c>
      <c r="N14" s="16">
        <v>100</v>
      </c>
    </row>
    <row r="15" spans="1:17" x14ac:dyDescent="0.25">
      <c r="A15" s="4">
        <v>102</v>
      </c>
      <c r="B15" t="s">
        <v>51</v>
      </c>
      <c r="D15" s="16">
        <v>5</v>
      </c>
      <c r="F15" s="4">
        <v>102</v>
      </c>
      <c r="G15" t="s">
        <v>51</v>
      </c>
      <c r="I15" s="16">
        <v>3</v>
      </c>
      <c r="K15" s="4">
        <v>102</v>
      </c>
      <c r="L15" t="s">
        <v>51</v>
      </c>
      <c r="N15" s="16">
        <v>2</v>
      </c>
    </row>
    <row r="16" spans="1:17" x14ac:dyDescent="0.25">
      <c r="A16" s="4">
        <v>103</v>
      </c>
      <c r="B16" t="s">
        <v>52</v>
      </c>
      <c r="D16" s="16">
        <v>5</v>
      </c>
      <c r="F16" s="4">
        <v>103</v>
      </c>
      <c r="G16" t="s">
        <v>52</v>
      </c>
      <c r="I16" s="16">
        <v>1</v>
      </c>
      <c r="K16" s="4">
        <v>103</v>
      </c>
      <c r="L16" t="s">
        <v>52</v>
      </c>
      <c r="N16" s="16">
        <v>62</v>
      </c>
    </row>
    <row r="17" spans="1:17" x14ac:dyDescent="0.25">
      <c r="B17" t="s">
        <v>27</v>
      </c>
      <c r="D17" s="16">
        <v>1</v>
      </c>
      <c r="G17" t="s">
        <v>27</v>
      </c>
      <c r="I17" s="16">
        <v>2</v>
      </c>
      <c r="L17" t="s">
        <v>27</v>
      </c>
      <c r="N17" s="16">
        <v>4</v>
      </c>
    </row>
    <row r="18" spans="1:17" x14ac:dyDescent="0.25">
      <c r="B18" t="s">
        <v>28</v>
      </c>
      <c r="D18" s="16">
        <v>1</v>
      </c>
      <c r="G18" t="s">
        <v>28</v>
      </c>
      <c r="I18" s="16">
        <v>0</v>
      </c>
      <c r="L18" t="s">
        <v>28</v>
      </c>
      <c r="N18" s="16">
        <v>2</v>
      </c>
    </row>
    <row r="20" spans="1:17" ht="15.75" x14ac:dyDescent="0.25">
      <c r="A20" s="5"/>
      <c r="B20" s="4"/>
      <c r="C20" s="47" t="s">
        <v>29</v>
      </c>
      <c r="D20" s="47" t="s">
        <v>30</v>
      </c>
      <c r="E20" s="47" t="s">
        <v>31</v>
      </c>
      <c r="G20" s="48" t="s">
        <v>32</v>
      </c>
      <c r="I20" s="49" t="s">
        <v>33</v>
      </c>
      <c r="J20" s="4"/>
      <c r="N20"/>
      <c r="Q20"/>
    </row>
    <row r="21" spans="1:17" ht="15.75" x14ac:dyDescent="0.25">
      <c r="A21" s="55"/>
      <c r="B21" s="55"/>
      <c r="C21" s="4" t="s">
        <v>34</v>
      </c>
      <c r="D21" s="4" t="s">
        <v>34</v>
      </c>
      <c r="E21" s="4" t="s">
        <v>34</v>
      </c>
      <c r="G21" s="48" t="s">
        <v>35</v>
      </c>
      <c r="I21" s="49" t="s">
        <v>35</v>
      </c>
      <c r="N21"/>
      <c r="Q21"/>
    </row>
    <row r="22" spans="1:17" x14ac:dyDescent="0.25">
      <c r="A22" s="56">
        <v>100</v>
      </c>
      <c r="B22" s="57" t="s">
        <v>49</v>
      </c>
      <c r="C22" s="41">
        <f>100*1/3*D13/D6</f>
        <v>0</v>
      </c>
      <c r="D22" s="41">
        <f>100*1/3*I13/I6</f>
        <v>0.41152263374485598</v>
      </c>
      <c r="E22" s="42">
        <f>100*1/3*N13/N6</f>
        <v>0.45542126466981964</v>
      </c>
      <c r="F22" s="43"/>
      <c r="G22" s="44">
        <f t="shared" ref="G22:G28" si="0">C22+D22+E22</f>
        <v>0.86694389841467556</v>
      </c>
      <c r="I22" s="31">
        <f>100*G22/(G22+G23+G24+G25)</f>
        <v>2.6920568741796509</v>
      </c>
      <c r="N22"/>
      <c r="Q22"/>
    </row>
    <row r="23" spans="1:17" x14ac:dyDescent="0.25">
      <c r="A23" s="54">
        <v>101</v>
      </c>
      <c r="B23" s="40" t="s">
        <v>50</v>
      </c>
      <c r="C23" s="41">
        <f>100*1/3*D14/D6</f>
        <v>5.343511450381679</v>
      </c>
      <c r="D23" s="41">
        <f>100*1/3*I14/I6</f>
        <v>18.930041152263378</v>
      </c>
      <c r="E23" s="42">
        <f>100*1/3*N14/N6</f>
        <v>1.7516202487300754</v>
      </c>
      <c r="F23" s="45"/>
      <c r="G23" s="46">
        <f t="shared" si="0"/>
        <v>26.025172851375132</v>
      </c>
      <c r="I23" s="31">
        <f>100*G23/(G22+G23+G24+G25)</f>
        <v>80.814047603742921</v>
      </c>
      <c r="N23"/>
      <c r="Q23"/>
    </row>
    <row r="24" spans="1:17" x14ac:dyDescent="0.25">
      <c r="A24" s="54">
        <v>102</v>
      </c>
      <c r="B24" s="40" t="s">
        <v>51</v>
      </c>
      <c r="C24" s="41">
        <f>100*1/3*D15/D6</f>
        <v>1.272264631043257</v>
      </c>
      <c r="D24" s="41">
        <f>100*1/3*I15/I6</f>
        <v>1.2345679012345678</v>
      </c>
      <c r="E24" s="42">
        <f>100*1/3*N15/N6</f>
        <v>3.5032404974601507E-2</v>
      </c>
      <c r="F24" s="43"/>
      <c r="G24" s="44">
        <f t="shared" si="0"/>
        <v>2.5418649372524262</v>
      </c>
      <c r="I24" s="31">
        <f>100*G24/(G22+G23+G24+G25)</f>
        <v>7.8930655029462589</v>
      </c>
      <c r="N24"/>
      <c r="Q24"/>
    </row>
    <row r="25" spans="1:17" x14ac:dyDescent="0.25">
      <c r="A25" s="4">
        <v>103</v>
      </c>
      <c r="B25" t="s">
        <v>52</v>
      </c>
      <c r="C25" s="41">
        <f>100*1/3*D16/D6</f>
        <v>1.272264631043257</v>
      </c>
      <c r="D25" s="41">
        <f>100*1/3*I16/I6</f>
        <v>0.41152263374485598</v>
      </c>
      <c r="E25" s="42">
        <f>100*1/3*N16/N6</f>
        <v>1.0860045542126469</v>
      </c>
      <c r="F25" s="43"/>
      <c r="G25" s="44">
        <f>C25+D25+E25</f>
        <v>2.7697918190007598</v>
      </c>
      <c r="I25" s="31">
        <f>100*G25/(G22+G23+G24+G25)</f>
        <v>8.6008300191311804</v>
      </c>
      <c r="N25"/>
      <c r="Q25"/>
    </row>
    <row r="26" spans="1:17" x14ac:dyDescent="0.25">
      <c r="A26" s="51" t="s">
        <v>37</v>
      </c>
      <c r="B26" s="40"/>
      <c r="C26" s="41">
        <f>100*1/3*D17/D6</f>
        <v>0.2544529262086514</v>
      </c>
      <c r="D26" s="41">
        <f>100*1/3*I17/I6</f>
        <v>0.82304526748971196</v>
      </c>
      <c r="E26" s="42">
        <f>100*1/3*N17/N6</f>
        <v>7.0064809949203014E-2</v>
      </c>
      <c r="F26" s="43"/>
      <c r="G26" s="44">
        <f t="shared" si="0"/>
        <v>1.1475630036475664</v>
      </c>
      <c r="I26" s="4" t="s">
        <v>38</v>
      </c>
    </row>
    <row r="27" spans="1:17" x14ac:dyDescent="0.25">
      <c r="A27" s="43" t="s">
        <v>28</v>
      </c>
      <c r="B27" s="40"/>
      <c r="C27" s="41">
        <f>100*1/3*D18/D6</f>
        <v>0.2544529262086514</v>
      </c>
      <c r="D27" s="41">
        <f>100*1/3*I18/I6</f>
        <v>0</v>
      </c>
      <c r="E27" s="42">
        <f>100*1/3*N18/N6</f>
        <v>3.5032404974601507E-2</v>
      </c>
      <c r="F27" s="45"/>
      <c r="G27" s="46">
        <f t="shared" si="0"/>
        <v>0.28948533118325293</v>
      </c>
      <c r="I27" s="4" t="s">
        <v>38</v>
      </c>
    </row>
    <row r="28" spans="1:17" x14ac:dyDescent="0.25">
      <c r="A28" s="43" t="s">
        <v>39</v>
      </c>
      <c r="B28" s="40"/>
      <c r="C28" s="41">
        <f>100*1/3*D8/D6</f>
        <v>24.936386768447839</v>
      </c>
      <c r="D28" s="41">
        <f>100*1/3*I8/I6</f>
        <v>11.522633744855968</v>
      </c>
      <c r="E28" s="42">
        <f>100*1/3*N8/N6</f>
        <v>29.900157645822389</v>
      </c>
      <c r="F28" s="43"/>
      <c r="G28" s="44">
        <f t="shared" si="0"/>
        <v>66.359178159126202</v>
      </c>
      <c r="I28" s="4" t="s">
        <v>38</v>
      </c>
    </row>
    <row r="29" spans="1:17" x14ac:dyDescent="0.25">
      <c r="G29" s="15">
        <f>SUM(G22:G28)</f>
        <v>100.00000000000001</v>
      </c>
      <c r="I29" s="15">
        <f>SUM(I22:I25)</f>
        <v>100.00000000000001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11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17</v>
      </c>
      <c r="G6" t="s">
        <v>3</v>
      </c>
      <c r="I6" s="6">
        <v>14</v>
      </c>
      <c r="L6" t="s">
        <v>3</v>
      </c>
      <c r="N6" s="6">
        <v>76</v>
      </c>
    </row>
    <row r="7" spans="1:17" x14ac:dyDescent="0.25">
      <c r="B7" t="s">
        <v>4</v>
      </c>
      <c r="D7" s="6">
        <v>13</v>
      </c>
      <c r="G7" t="s">
        <v>4</v>
      </c>
      <c r="I7" s="6">
        <v>13</v>
      </c>
      <c r="L7" t="s">
        <v>4</v>
      </c>
      <c r="N7" s="6">
        <v>61</v>
      </c>
    </row>
    <row r="8" spans="1:17" x14ac:dyDescent="0.25">
      <c r="B8" t="s">
        <v>5</v>
      </c>
      <c r="D8" s="32">
        <f>D6-D7</f>
        <v>4</v>
      </c>
      <c r="G8" t="s">
        <v>5</v>
      </c>
      <c r="I8" s="32">
        <f>I6-I7</f>
        <v>1</v>
      </c>
      <c r="L8" t="s">
        <v>5</v>
      </c>
      <c r="N8" s="32">
        <f>N6-N7</f>
        <v>15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53</v>
      </c>
      <c r="D13" s="16">
        <v>2</v>
      </c>
      <c r="F13" s="4">
        <v>100</v>
      </c>
      <c r="G13" t="s">
        <v>53</v>
      </c>
      <c r="I13" s="16">
        <v>12</v>
      </c>
      <c r="K13" s="4">
        <v>100</v>
      </c>
      <c r="L13" t="s">
        <v>53</v>
      </c>
      <c r="N13" s="16">
        <v>51</v>
      </c>
    </row>
    <row r="14" spans="1:17" x14ac:dyDescent="0.25">
      <c r="A14" s="4">
        <v>101</v>
      </c>
      <c r="B14" t="s">
        <v>54</v>
      </c>
      <c r="D14" s="16">
        <v>10</v>
      </c>
      <c r="F14" s="4">
        <v>101</v>
      </c>
      <c r="G14" t="s">
        <v>54</v>
      </c>
      <c r="I14" s="16">
        <v>1</v>
      </c>
      <c r="K14" s="4">
        <v>101</v>
      </c>
      <c r="L14" t="s">
        <v>54</v>
      </c>
      <c r="N14" s="16">
        <v>10</v>
      </c>
    </row>
    <row r="15" spans="1:17" x14ac:dyDescent="0.25">
      <c r="B15" t="s">
        <v>27</v>
      </c>
      <c r="D15" s="16">
        <v>1</v>
      </c>
      <c r="G15" t="s">
        <v>27</v>
      </c>
      <c r="I15" s="16"/>
      <c r="L15" t="s">
        <v>27</v>
      </c>
      <c r="N15" s="16">
        <v>0</v>
      </c>
    </row>
    <row r="16" spans="1:17" x14ac:dyDescent="0.25">
      <c r="B16" t="s">
        <v>28</v>
      </c>
      <c r="D16" s="16">
        <v>0</v>
      </c>
      <c r="G16" t="s">
        <v>28</v>
      </c>
      <c r="I16" s="16"/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53</v>
      </c>
      <c r="C20" s="41">
        <f>100*1/3*D13/D6</f>
        <v>3.9215686274509807</v>
      </c>
      <c r="D20" s="41">
        <f>100*1/3*I13/I6</f>
        <v>28.571428571428573</v>
      </c>
      <c r="E20" s="42">
        <f>100*1/3*N13/N6</f>
        <v>22.368421052631582</v>
      </c>
      <c r="F20" s="43"/>
      <c r="G20" s="44">
        <f t="shared" ref="G20:G24" si="0">C20+D20+E20</f>
        <v>54.861418251511132</v>
      </c>
      <c r="I20" s="31">
        <f>100*G20/(G20+G21)</f>
        <v>67.533233519350304</v>
      </c>
      <c r="N20"/>
      <c r="Q20"/>
    </row>
    <row r="21" spans="1:17" x14ac:dyDescent="0.25">
      <c r="A21" s="4">
        <v>101</v>
      </c>
      <c r="B21" t="s">
        <v>54</v>
      </c>
      <c r="C21" s="41">
        <f>100*1/3*D14/D6</f>
        <v>19.607843137254903</v>
      </c>
      <c r="D21" s="41">
        <f>100*1/3*I14/I6</f>
        <v>2.3809523809523809</v>
      </c>
      <c r="E21" s="42">
        <f>100*1/3*N14/N6</f>
        <v>4.3859649122807021</v>
      </c>
      <c r="F21" s="45"/>
      <c r="G21" s="46">
        <f t="shared" si="0"/>
        <v>26.374760430487985</v>
      </c>
      <c r="I21" s="31">
        <f>100*G21/(G20+G21)</f>
        <v>32.466766480649696</v>
      </c>
      <c r="N21"/>
      <c r="Q21"/>
    </row>
    <row r="22" spans="1:17" x14ac:dyDescent="0.25">
      <c r="A22" s="51" t="s">
        <v>37</v>
      </c>
      <c r="B22" s="40"/>
      <c r="C22" s="41">
        <f>100*1/3*D15/D6</f>
        <v>1.9607843137254903</v>
      </c>
      <c r="D22" s="41">
        <f>100*1/3*I15/I6</f>
        <v>0</v>
      </c>
      <c r="E22" s="42">
        <f>100*1/3*N15/N6</f>
        <v>0</v>
      </c>
      <c r="F22" s="43"/>
      <c r="G22" s="44">
        <f t="shared" si="0"/>
        <v>1.9607843137254903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</v>
      </c>
      <c r="E23" s="42">
        <f>100*1/3*N16/N6</f>
        <v>0</v>
      </c>
      <c r="F23" s="45"/>
      <c r="G23" s="46">
        <f t="shared" si="0"/>
        <v>0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7.8431372549019613</v>
      </c>
      <c r="D24" s="41">
        <f>100*1/3*I8/I6</f>
        <v>2.3809523809523809</v>
      </c>
      <c r="E24" s="42">
        <f>100*1/3*N8/N6</f>
        <v>6.5789473684210531</v>
      </c>
      <c r="F24" s="43"/>
      <c r="G24" s="44">
        <f t="shared" si="0"/>
        <v>16.803037004275396</v>
      </c>
      <c r="I24" s="4" t="s">
        <v>38</v>
      </c>
    </row>
    <row r="25" spans="1:17" x14ac:dyDescent="0.25">
      <c r="G25" s="15">
        <f>SUM(G20:G24)</f>
        <v>100.00000000000001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12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15</v>
      </c>
      <c r="G6" t="s">
        <v>3</v>
      </c>
      <c r="I6" s="6">
        <v>11</v>
      </c>
      <c r="L6" t="s">
        <v>3</v>
      </c>
      <c r="N6" s="6">
        <v>121</v>
      </c>
    </row>
    <row r="7" spans="1:17" x14ac:dyDescent="0.25">
      <c r="B7" t="s">
        <v>4</v>
      </c>
      <c r="D7" s="6">
        <v>15</v>
      </c>
      <c r="G7" t="s">
        <v>4</v>
      </c>
      <c r="I7" s="6">
        <v>10</v>
      </c>
      <c r="L7" t="s">
        <v>4</v>
      </c>
      <c r="N7" s="6">
        <v>38</v>
      </c>
    </row>
    <row r="8" spans="1:17" x14ac:dyDescent="0.25">
      <c r="B8" t="s">
        <v>5</v>
      </c>
      <c r="D8" s="32">
        <f>D6-D7</f>
        <v>0</v>
      </c>
      <c r="G8" t="s">
        <v>5</v>
      </c>
      <c r="I8" s="32">
        <f>I6-I7</f>
        <v>1</v>
      </c>
      <c r="L8" t="s">
        <v>5</v>
      </c>
      <c r="N8" s="32">
        <f>N6-N7</f>
        <v>83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55</v>
      </c>
      <c r="D13" s="16">
        <v>14</v>
      </c>
      <c r="F13" s="4">
        <v>100</v>
      </c>
      <c r="G13" t="s">
        <v>55</v>
      </c>
      <c r="I13" s="16">
        <v>9</v>
      </c>
      <c r="K13" s="4">
        <v>100</v>
      </c>
      <c r="L13" t="s">
        <v>55</v>
      </c>
      <c r="N13" s="16">
        <v>36</v>
      </c>
    </row>
    <row r="14" spans="1:17" x14ac:dyDescent="0.25">
      <c r="B14" t="s">
        <v>27</v>
      </c>
      <c r="D14" s="16">
        <v>1</v>
      </c>
      <c r="G14" t="s">
        <v>27</v>
      </c>
      <c r="I14" s="16">
        <v>1</v>
      </c>
      <c r="L14" t="s">
        <v>27</v>
      </c>
      <c r="N14" s="16">
        <v>2</v>
      </c>
    </row>
    <row r="15" spans="1:17" x14ac:dyDescent="0.25">
      <c r="B15" t="s">
        <v>28</v>
      </c>
      <c r="D15" s="16">
        <v>0</v>
      </c>
      <c r="G15" t="s">
        <v>28</v>
      </c>
      <c r="I15" s="16">
        <v>0</v>
      </c>
      <c r="L15" t="s">
        <v>28</v>
      </c>
      <c r="N15" s="16">
        <v>0</v>
      </c>
    </row>
    <row r="17" spans="1:17" ht="15.75" x14ac:dyDescent="0.25">
      <c r="A17" s="5"/>
      <c r="B17" s="4"/>
      <c r="C17" s="47" t="s">
        <v>29</v>
      </c>
      <c r="D17" s="47" t="s">
        <v>30</v>
      </c>
      <c r="E17" s="47" t="s">
        <v>31</v>
      </c>
      <c r="G17" s="48" t="s">
        <v>32</v>
      </c>
      <c r="I17" s="49" t="s">
        <v>33</v>
      </c>
      <c r="J17" s="4"/>
      <c r="N17"/>
      <c r="Q17"/>
    </row>
    <row r="18" spans="1:17" ht="15.75" x14ac:dyDescent="0.25">
      <c r="A18" s="55"/>
      <c r="B18" s="55"/>
      <c r="C18" s="4" t="s">
        <v>34</v>
      </c>
      <c r="D18" s="4" t="s">
        <v>34</v>
      </c>
      <c r="E18" s="4" t="s">
        <v>34</v>
      </c>
      <c r="G18" s="48" t="s">
        <v>35</v>
      </c>
      <c r="I18" s="49" t="s">
        <v>35</v>
      </c>
      <c r="N18"/>
      <c r="Q18"/>
    </row>
    <row r="19" spans="1:17" x14ac:dyDescent="0.25">
      <c r="A19" s="4">
        <v>100</v>
      </c>
      <c r="B19" t="s">
        <v>55</v>
      </c>
      <c r="C19" s="41">
        <f>100*1/3*D13/D6</f>
        <v>31.111111111111111</v>
      </c>
      <c r="D19" s="41">
        <f>100*1/3*I13/I6</f>
        <v>27.272727272727273</v>
      </c>
      <c r="E19" s="42">
        <f>100*1/3*N13/N6</f>
        <v>9.9173553719008272</v>
      </c>
      <c r="F19" s="43"/>
      <c r="G19" s="44">
        <f t="shared" ref="G19:G22" si="0">C19+D19+E19</f>
        <v>68.301193755739206</v>
      </c>
      <c r="I19" s="31">
        <f>100</f>
        <v>100</v>
      </c>
      <c r="N19"/>
      <c r="Q19"/>
    </row>
    <row r="20" spans="1:17" x14ac:dyDescent="0.25">
      <c r="A20" s="51" t="s">
        <v>37</v>
      </c>
      <c r="B20" s="40"/>
      <c r="C20" s="41">
        <f>100*1/3*D14/D6</f>
        <v>2.2222222222222223</v>
      </c>
      <c r="D20" s="41">
        <f>100*1/3*I14/I6</f>
        <v>3.0303030303030307</v>
      </c>
      <c r="E20" s="42">
        <f>100*1/3*N14/N6</f>
        <v>0.55096418732782371</v>
      </c>
      <c r="F20" s="43"/>
      <c r="G20" s="44">
        <f t="shared" si="0"/>
        <v>5.8034894398530765</v>
      </c>
      <c r="I20" s="4" t="s">
        <v>38</v>
      </c>
    </row>
    <row r="21" spans="1:17" x14ac:dyDescent="0.25">
      <c r="A21" s="43" t="s">
        <v>28</v>
      </c>
      <c r="B21" s="40"/>
      <c r="C21" s="41">
        <f>100*1/3*D15/D6</f>
        <v>0</v>
      </c>
      <c r="D21" s="41">
        <f>100*1/3*I15/I6</f>
        <v>0</v>
      </c>
      <c r="E21" s="42">
        <f>100*1/3*N15/N6</f>
        <v>0</v>
      </c>
      <c r="F21" s="45"/>
      <c r="G21" s="46">
        <f t="shared" si="0"/>
        <v>0</v>
      </c>
      <c r="I21" s="4" t="s">
        <v>38</v>
      </c>
    </row>
    <row r="22" spans="1:17" x14ac:dyDescent="0.25">
      <c r="A22" s="43" t="s">
        <v>39</v>
      </c>
      <c r="B22" s="40"/>
      <c r="C22" s="41">
        <f>100*1/3*D8/D6</f>
        <v>0</v>
      </c>
      <c r="D22" s="41">
        <f>100*1/3*I8/I6</f>
        <v>3.0303030303030307</v>
      </c>
      <c r="E22" s="42">
        <f>100*1/3*N8/N6</f>
        <v>22.865013774104685</v>
      </c>
      <c r="F22" s="43"/>
      <c r="G22" s="44">
        <f t="shared" si="0"/>
        <v>25.895316804407717</v>
      </c>
      <c r="I22" s="4" t="s">
        <v>38</v>
      </c>
    </row>
    <row r="23" spans="1:17" x14ac:dyDescent="0.25">
      <c r="G23" s="15">
        <f>SUM(G19:G22)</f>
        <v>100</v>
      </c>
      <c r="I23" s="15">
        <f>SUM(I19:I19)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9.25" customWidth="1"/>
    <col min="3" max="3" width="7.625" customWidth="1"/>
    <col min="4" max="4" width="8.375" style="4" customWidth="1"/>
    <col min="6" max="6" width="6.375" customWidth="1"/>
    <col min="7" max="7" width="24.375" customWidth="1"/>
    <col min="8" max="8" width="4.75" customWidth="1"/>
    <col min="9" max="9" width="13.125" style="4" customWidth="1"/>
    <col min="10" max="10" width="5.75" customWidth="1"/>
    <col min="11" max="11" width="6.75" customWidth="1"/>
    <col min="12" max="12" width="21.25" customWidth="1"/>
    <col min="13" max="13" width="8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22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39</v>
      </c>
      <c r="G6" t="s">
        <v>3</v>
      </c>
      <c r="I6" s="6">
        <v>27</v>
      </c>
      <c r="L6" t="s">
        <v>3</v>
      </c>
      <c r="N6" s="6">
        <v>372</v>
      </c>
    </row>
    <row r="7" spans="1:17" x14ac:dyDescent="0.25">
      <c r="B7" t="s">
        <v>4</v>
      </c>
      <c r="D7" s="6">
        <v>17</v>
      </c>
      <c r="G7" t="s">
        <v>4</v>
      </c>
      <c r="I7" s="6">
        <v>12</v>
      </c>
      <c r="L7" t="s">
        <v>4</v>
      </c>
      <c r="N7" s="6">
        <v>34</v>
      </c>
    </row>
    <row r="8" spans="1:17" x14ac:dyDescent="0.25">
      <c r="B8" t="s">
        <v>5</v>
      </c>
      <c r="D8" s="32">
        <f>D6-D7</f>
        <v>22</v>
      </c>
      <c r="G8" t="s">
        <v>5</v>
      </c>
      <c r="I8" s="32">
        <f>I6-I7</f>
        <v>15</v>
      </c>
      <c r="L8" t="s">
        <v>5</v>
      </c>
      <c r="N8" s="32">
        <f>N6-N7</f>
        <v>338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56</v>
      </c>
      <c r="D13" s="16">
        <v>5</v>
      </c>
      <c r="F13" s="4">
        <v>100</v>
      </c>
      <c r="G13" t="s">
        <v>56</v>
      </c>
      <c r="I13" s="16">
        <v>8</v>
      </c>
      <c r="K13" s="4">
        <v>100</v>
      </c>
      <c r="L13" t="s">
        <v>56</v>
      </c>
      <c r="N13" s="16">
        <v>6</v>
      </c>
    </row>
    <row r="14" spans="1:17" x14ac:dyDescent="0.25">
      <c r="A14" s="4">
        <v>101</v>
      </c>
      <c r="B14" t="s">
        <v>57</v>
      </c>
      <c r="D14" s="16">
        <v>11</v>
      </c>
      <c r="F14" s="4">
        <v>101</v>
      </c>
      <c r="G14" t="s">
        <v>57</v>
      </c>
      <c r="I14" s="16">
        <v>4</v>
      </c>
      <c r="K14" s="4">
        <v>101</v>
      </c>
      <c r="L14" t="s">
        <v>57</v>
      </c>
      <c r="N14" s="16">
        <v>28</v>
      </c>
    </row>
    <row r="15" spans="1:17" x14ac:dyDescent="0.25">
      <c r="B15" t="s">
        <v>27</v>
      </c>
      <c r="D15" s="16">
        <v>1</v>
      </c>
      <c r="G15" t="s">
        <v>27</v>
      </c>
      <c r="I15" s="16">
        <v>0</v>
      </c>
      <c r="L15" t="s">
        <v>27</v>
      </c>
      <c r="N15" s="16">
        <v>0</v>
      </c>
    </row>
    <row r="16" spans="1:17" x14ac:dyDescent="0.25">
      <c r="B16" t="s">
        <v>28</v>
      </c>
      <c r="D16" s="16">
        <v>0</v>
      </c>
      <c r="G16" t="s">
        <v>28</v>
      </c>
      <c r="I16" s="16">
        <v>0</v>
      </c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56</v>
      </c>
      <c r="C20" s="41">
        <f>100*1/3*D13/D6</f>
        <v>4.2735042735042743</v>
      </c>
      <c r="D20" s="41">
        <f>100*1/3*I13/I6</f>
        <v>9.8765432098765444</v>
      </c>
      <c r="E20" s="42">
        <f>100*1/3*N13/N6</f>
        <v>0.5376344086021505</v>
      </c>
      <c r="F20" s="43"/>
      <c r="G20" s="44">
        <f t="shared" ref="G20:G24" si="0">C20+D20+E20</f>
        <v>14.687681891982969</v>
      </c>
      <c r="I20" s="31">
        <f>100*G20/(G20+G21)</f>
        <v>46.573412987517607</v>
      </c>
      <c r="N20"/>
      <c r="Q20"/>
    </row>
    <row r="21" spans="1:17" x14ac:dyDescent="0.25">
      <c r="A21" s="4">
        <v>101</v>
      </c>
      <c r="B21" t="s">
        <v>57</v>
      </c>
      <c r="C21" s="41">
        <f>100*1/3*D14/D6</f>
        <v>9.4017094017094021</v>
      </c>
      <c r="D21" s="41">
        <f>100*1/3*I14/I6</f>
        <v>4.9382716049382722</v>
      </c>
      <c r="E21" s="42">
        <f>100*1/3*N14/N6</f>
        <v>2.5089605734767026</v>
      </c>
      <c r="F21" s="45"/>
      <c r="G21" s="46">
        <f t="shared" si="0"/>
        <v>16.848941580124375</v>
      </c>
      <c r="I21" s="31">
        <f>100*G21/(G20+G21)</f>
        <v>53.426587012482386</v>
      </c>
      <c r="N21"/>
      <c r="Q21"/>
    </row>
    <row r="22" spans="1:17" x14ac:dyDescent="0.25">
      <c r="A22" s="51" t="s">
        <v>37</v>
      </c>
      <c r="B22" s="40"/>
      <c r="C22" s="41">
        <f>100*1/3*D15/D6</f>
        <v>0.85470085470085477</v>
      </c>
      <c r="D22" s="41">
        <f>100*1/3*I15/I6</f>
        <v>0</v>
      </c>
      <c r="E22" s="42">
        <f>100*1/3*N15/N6</f>
        <v>0</v>
      </c>
      <c r="F22" s="43"/>
      <c r="G22" s="44">
        <f t="shared" si="0"/>
        <v>0.85470085470085477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</v>
      </c>
      <c r="E23" s="42">
        <f>100*1/3*N16/N6</f>
        <v>0</v>
      </c>
      <c r="F23" s="45"/>
      <c r="G23" s="46">
        <f t="shared" si="0"/>
        <v>0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18.803418803418804</v>
      </c>
      <c r="D24" s="41">
        <f>100*1/3*I8/I6</f>
        <v>18.518518518518519</v>
      </c>
      <c r="E24" s="42">
        <f>100*1/3*N8/N6</f>
        <v>30.286738351254485</v>
      </c>
      <c r="F24" s="43"/>
      <c r="G24" s="44">
        <f t="shared" si="0"/>
        <v>67.608675673191811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375" customWidth="1"/>
    <col min="3" max="3" width="7.5" customWidth="1"/>
    <col min="4" max="4" width="8.5" style="4" customWidth="1"/>
    <col min="6" max="6" width="9.375" customWidth="1"/>
    <col min="7" max="7" width="24.5" customWidth="1"/>
    <col min="8" max="8" width="3" customWidth="1"/>
    <col min="9" max="9" width="14.125" style="4" customWidth="1"/>
    <col min="10" max="10" width="5.625" customWidth="1"/>
    <col min="11" max="11" width="6.625" customWidth="1"/>
    <col min="12" max="12" width="21.375" customWidth="1"/>
    <col min="13" max="13" width="6.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13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17</v>
      </c>
      <c r="G6" t="s">
        <v>3</v>
      </c>
      <c r="I6" s="6">
        <v>14</v>
      </c>
      <c r="L6" t="s">
        <v>3</v>
      </c>
      <c r="N6" s="6">
        <v>97</v>
      </c>
    </row>
    <row r="7" spans="1:17" x14ac:dyDescent="0.25">
      <c r="B7" t="s">
        <v>4</v>
      </c>
      <c r="D7" s="6">
        <v>17</v>
      </c>
      <c r="G7" t="s">
        <v>4</v>
      </c>
      <c r="I7" s="6">
        <v>12</v>
      </c>
      <c r="L7" t="s">
        <v>4</v>
      </c>
      <c r="N7" s="6">
        <v>51</v>
      </c>
    </row>
    <row r="8" spans="1:17" x14ac:dyDescent="0.25">
      <c r="B8" t="s">
        <v>5</v>
      </c>
      <c r="D8" s="32">
        <f>D6-D7</f>
        <v>0</v>
      </c>
      <c r="G8" t="s">
        <v>5</v>
      </c>
      <c r="I8" s="32">
        <f>I6-I7</f>
        <v>2</v>
      </c>
      <c r="L8" t="s">
        <v>5</v>
      </c>
      <c r="N8" s="32">
        <f>N6-N7</f>
        <v>46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58</v>
      </c>
      <c r="D13" s="16">
        <v>9</v>
      </c>
      <c r="F13" s="4">
        <v>100</v>
      </c>
      <c r="G13" t="s">
        <v>58</v>
      </c>
      <c r="I13" s="16">
        <v>10</v>
      </c>
      <c r="K13" s="4">
        <v>100</v>
      </c>
      <c r="L13" t="s">
        <v>58</v>
      </c>
      <c r="N13" s="16">
        <v>39</v>
      </c>
    </row>
    <row r="14" spans="1:17" x14ac:dyDescent="0.25">
      <c r="A14" s="4">
        <v>101</v>
      </c>
      <c r="B14" t="s">
        <v>59</v>
      </c>
      <c r="D14" s="16">
        <v>8</v>
      </c>
      <c r="F14" s="4">
        <v>101</v>
      </c>
      <c r="G14" t="s">
        <v>59</v>
      </c>
      <c r="I14" s="16">
        <v>2</v>
      </c>
      <c r="K14" s="4">
        <v>101</v>
      </c>
      <c r="L14" t="s">
        <v>59</v>
      </c>
      <c r="N14" s="16">
        <v>12</v>
      </c>
    </row>
    <row r="15" spans="1:17" x14ac:dyDescent="0.25">
      <c r="B15" t="s">
        <v>27</v>
      </c>
      <c r="D15" s="16">
        <v>0</v>
      </c>
      <c r="G15" t="s">
        <v>27</v>
      </c>
      <c r="I15" s="16">
        <v>0</v>
      </c>
      <c r="L15" t="s">
        <v>27</v>
      </c>
      <c r="N15" s="16">
        <v>0</v>
      </c>
    </row>
    <row r="16" spans="1:17" x14ac:dyDescent="0.25">
      <c r="B16" t="s">
        <v>28</v>
      </c>
      <c r="D16" s="16">
        <v>0</v>
      </c>
      <c r="G16" t="s">
        <v>28</v>
      </c>
      <c r="I16" s="16">
        <v>0</v>
      </c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58</v>
      </c>
      <c r="C20" s="41">
        <f>100*1/3*D13/D6</f>
        <v>17.647058823529413</v>
      </c>
      <c r="D20" s="41">
        <f>100*1/3*I13/I6</f>
        <v>23.809523809523814</v>
      </c>
      <c r="E20" s="42">
        <f>100*1/3*N13/N6</f>
        <v>13.402061855670103</v>
      </c>
      <c r="F20" s="43"/>
      <c r="G20" s="44">
        <f t="shared" ref="G20:G24" si="0">C20+D20+E20</f>
        <v>54.858644488723336</v>
      </c>
      <c r="I20" s="31">
        <f>100*G20/(G20+G21)</f>
        <v>69.064931287719048</v>
      </c>
      <c r="N20"/>
      <c r="Q20"/>
    </row>
    <row r="21" spans="1:17" x14ac:dyDescent="0.25">
      <c r="A21" s="4">
        <v>101</v>
      </c>
      <c r="B21" t="s">
        <v>59</v>
      </c>
      <c r="C21" s="41">
        <f>100*1/3*D14/D6</f>
        <v>15.686274509803923</v>
      </c>
      <c r="D21" s="41">
        <f>100*1/3*I14/I6</f>
        <v>4.7619047619047619</v>
      </c>
      <c r="E21" s="42">
        <f>100*1/3*N14/N6</f>
        <v>4.1237113402061851</v>
      </c>
      <c r="F21" s="45"/>
      <c r="G21" s="46">
        <f t="shared" si="0"/>
        <v>24.571890611914871</v>
      </c>
      <c r="I21" s="31">
        <f>100*G21/(G20+G21)</f>
        <v>30.935068712280952</v>
      </c>
      <c r="N21"/>
      <c r="Q21"/>
    </row>
    <row r="22" spans="1:17" x14ac:dyDescent="0.25">
      <c r="A22" s="51" t="s">
        <v>37</v>
      </c>
      <c r="B22" s="40"/>
      <c r="C22" s="41">
        <f>100*1/3*D15/D6</f>
        <v>0</v>
      </c>
      <c r="D22" s="41">
        <f>100*1/3*I15/I6</f>
        <v>0</v>
      </c>
      <c r="E22" s="42">
        <f>100*1/3*N15/N6</f>
        <v>0</v>
      </c>
      <c r="F22" s="43"/>
      <c r="G22" s="44">
        <f t="shared" si="0"/>
        <v>0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</v>
      </c>
      <c r="E23" s="42">
        <f>100*1/3*N16/N6</f>
        <v>0</v>
      </c>
      <c r="F23" s="45"/>
      <c r="G23" s="46">
        <f t="shared" si="0"/>
        <v>0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0</v>
      </c>
      <c r="D24" s="41">
        <f>100*1/3*I8/I6</f>
        <v>4.7619047619047619</v>
      </c>
      <c r="E24" s="42">
        <f>100*1/3*N8/N6</f>
        <v>15.807560137457045</v>
      </c>
      <c r="F24" s="43"/>
      <c r="G24" s="44">
        <f t="shared" si="0"/>
        <v>20.569464899361808</v>
      </c>
      <c r="I24" s="4" t="s">
        <v>38</v>
      </c>
    </row>
    <row r="25" spans="1:17" x14ac:dyDescent="0.25">
      <c r="G25" s="15">
        <f>SUM(G20:G24)</f>
        <v>100.00000000000001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24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18</v>
      </c>
      <c r="G6" t="s">
        <v>3</v>
      </c>
      <c r="I6" s="6">
        <v>11</v>
      </c>
      <c r="L6" t="s">
        <v>3</v>
      </c>
      <c r="N6" s="6">
        <v>81</v>
      </c>
    </row>
    <row r="7" spans="1:17" x14ac:dyDescent="0.25">
      <c r="B7" t="s">
        <v>4</v>
      </c>
      <c r="D7" s="6">
        <v>16</v>
      </c>
      <c r="G7" t="s">
        <v>4</v>
      </c>
      <c r="I7" s="6">
        <v>9</v>
      </c>
      <c r="L7" t="s">
        <v>4</v>
      </c>
      <c r="N7" s="6">
        <v>73</v>
      </c>
    </row>
    <row r="8" spans="1:17" x14ac:dyDescent="0.25">
      <c r="B8" t="s">
        <v>5</v>
      </c>
      <c r="D8" s="32">
        <f>D6-D7</f>
        <v>2</v>
      </c>
      <c r="G8" t="s">
        <v>5</v>
      </c>
      <c r="I8" s="32">
        <f>I6-I7</f>
        <v>2</v>
      </c>
      <c r="L8" t="s">
        <v>5</v>
      </c>
      <c r="N8" s="32">
        <f>N6-N7</f>
        <v>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60</v>
      </c>
      <c r="D13" s="16">
        <v>12</v>
      </c>
      <c r="F13" s="4">
        <v>100</v>
      </c>
      <c r="G13" t="s">
        <v>60</v>
      </c>
      <c r="I13" s="16">
        <v>1</v>
      </c>
      <c r="K13" s="4">
        <v>100</v>
      </c>
      <c r="L13" t="s">
        <v>60</v>
      </c>
      <c r="N13" s="16">
        <v>16</v>
      </c>
    </row>
    <row r="14" spans="1:17" x14ac:dyDescent="0.25">
      <c r="A14" s="4">
        <v>101</v>
      </c>
      <c r="B14" t="s">
        <v>61</v>
      </c>
      <c r="D14" s="16">
        <v>4</v>
      </c>
      <c r="F14" s="4">
        <v>101</v>
      </c>
      <c r="G14" t="s">
        <v>61</v>
      </c>
      <c r="I14" s="16">
        <v>8</v>
      </c>
      <c r="K14" s="4">
        <v>101</v>
      </c>
      <c r="L14" t="s">
        <v>61</v>
      </c>
      <c r="N14" s="16">
        <v>56</v>
      </c>
    </row>
    <row r="15" spans="1:17" x14ac:dyDescent="0.25">
      <c r="B15" t="s">
        <v>27</v>
      </c>
      <c r="D15" s="16">
        <v>0</v>
      </c>
      <c r="G15" t="s">
        <v>27</v>
      </c>
      <c r="I15" s="16">
        <v>0</v>
      </c>
      <c r="L15" t="s">
        <v>27</v>
      </c>
      <c r="N15" s="16">
        <v>0</v>
      </c>
    </row>
    <row r="16" spans="1:17" x14ac:dyDescent="0.25">
      <c r="B16" t="s">
        <v>28</v>
      </c>
      <c r="D16" s="16">
        <v>0</v>
      </c>
      <c r="G16" t="s">
        <v>28</v>
      </c>
      <c r="I16" s="16">
        <v>0</v>
      </c>
      <c r="L16" t="s">
        <v>28</v>
      </c>
      <c r="N16" s="16">
        <v>1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60</v>
      </c>
      <c r="C20" s="41">
        <f>100*1/3*D13/D6</f>
        <v>22.222222222222221</v>
      </c>
      <c r="D20" s="41">
        <f>100*1/3*I13/I6</f>
        <v>3.0303030303030307</v>
      </c>
      <c r="E20" s="42">
        <f>100*1/3*N13/N6</f>
        <v>6.5843621399176957</v>
      </c>
      <c r="F20" s="43"/>
      <c r="G20" s="44">
        <f t="shared" ref="G20:G24" si="0">C20+D20+E20</f>
        <v>31.836887392442947</v>
      </c>
      <c r="I20" s="31">
        <f>100*G20/(G20+G21)</f>
        <v>36.792044963251186</v>
      </c>
      <c r="N20"/>
      <c r="Q20"/>
    </row>
    <row r="21" spans="1:17" x14ac:dyDescent="0.25">
      <c r="A21" s="4">
        <v>101</v>
      </c>
      <c r="B21" t="s">
        <v>61</v>
      </c>
      <c r="C21" s="41">
        <f>100*1/3*D14/D6</f>
        <v>7.4074074074074083</v>
      </c>
      <c r="D21" s="41">
        <f>100*1/3*I14/I6</f>
        <v>24.242424242424246</v>
      </c>
      <c r="E21" s="42">
        <f>100*1/3*N14/N6</f>
        <v>23.045267489711936</v>
      </c>
      <c r="F21" s="45"/>
      <c r="G21" s="46">
        <f t="shared" si="0"/>
        <v>54.695099139543586</v>
      </c>
      <c r="I21" s="31">
        <f>100*G21/(G20+G21)</f>
        <v>63.207955036748821</v>
      </c>
      <c r="N21"/>
      <c r="Q21"/>
    </row>
    <row r="22" spans="1:17" x14ac:dyDescent="0.25">
      <c r="A22" s="51" t="s">
        <v>37</v>
      </c>
      <c r="B22" s="40"/>
      <c r="C22" s="41">
        <f>100*1/3*D15/D6</f>
        <v>0</v>
      </c>
      <c r="D22" s="41">
        <f>100*1/3*I15/I6</f>
        <v>0</v>
      </c>
      <c r="E22" s="42">
        <f>100*1/3*N15/N6</f>
        <v>0</v>
      </c>
      <c r="F22" s="43"/>
      <c r="G22" s="44">
        <f t="shared" si="0"/>
        <v>0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</v>
      </c>
      <c r="E23" s="42">
        <f>100*1/3*N16/N6</f>
        <v>0.41152263374485598</v>
      </c>
      <c r="F23" s="45"/>
      <c r="G23" s="46">
        <f t="shared" si="0"/>
        <v>0.41152263374485598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3.7037037037037042</v>
      </c>
      <c r="D24" s="41">
        <f>100*1/3*I8/I6</f>
        <v>6.0606060606060614</v>
      </c>
      <c r="E24" s="42">
        <f>100*1/3*N8/N6</f>
        <v>3.2921810699588478</v>
      </c>
      <c r="F24" s="43"/>
      <c r="G24" s="44">
        <f t="shared" si="0"/>
        <v>13.056490834268612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76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377</v>
      </c>
      <c r="G6" t="s">
        <v>3</v>
      </c>
      <c r="I6" s="6">
        <v>229</v>
      </c>
      <c r="L6" t="s">
        <v>3</v>
      </c>
      <c r="N6" s="6">
        <v>4211</v>
      </c>
    </row>
    <row r="7" spans="1:17" x14ac:dyDescent="0.25">
      <c r="B7" t="s">
        <v>4</v>
      </c>
      <c r="D7" s="6">
        <v>104</v>
      </c>
      <c r="G7" t="s">
        <v>4</v>
      </c>
      <c r="I7" s="6">
        <v>74</v>
      </c>
      <c r="L7" t="s">
        <v>4</v>
      </c>
      <c r="N7" s="6">
        <v>375</v>
      </c>
    </row>
    <row r="8" spans="1:17" x14ac:dyDescent="0.25">
      <c r="B8" t="s">
        <v>5</v>
      </c>
      <c r="D8" s="32">
        <f>D6-D7</f>
        <v>273</v>
      </c>
      <c r="G8" t="s">
        <v>5</v>
      </c>
      <c r="I8" s="32">
        <f>I6-I7</f>
        <v>155</v>
      </c>
      <c r="L8" t="s">
        <v>5</v>
      </c>
      <c r="N8" s="32">
        <f>N6-N7</f>
        <v>3836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77</v>
      </c>
      <c r="D13" s="16">
        <v>28</v>
      </c>
      <c r="F13" s="4">
        <v>100</v>
      </c>
      <c r="G13" t="s">
        <v>77</v>
      </c>
      <c r="I13" s="16">
        <v>49</v>
      </c>
      <c r="K13" s="4">
        <v>100</v>
      </c>
      <c r="L13" t="s">
        <v>77</v>
      </c>
      <c r="N13" s="16">
        <v>326</v>
      </c>
    </row>
    <row r="14" spans="1:17" x14ac:dyDescent="0.25">
      <c r="A14" s="4">
        <v>101</v>
      </c>
      <c r="B14" t="s">
        <v>78</v>
      </c>
      <c r="D14" s="16">
        <v>62</v>
      </c>
      <c r="F14" s="4">
        <v>101</v>
      </c>
      <c r="G14" t="s">
        <v>78</v>
      </c>
      <c r="I14" s="16">
        <v>20</v>
      </c>
      <c r="K14" s="4">
        <v>101</v>
      </c>
      <c r="L14" t="s">
        <v>78</v>
      </c>
      <c r="N14" s="16">
        <v>20</v>
      </c>
    </row>
    <row r="15" spans="1:17" x14ac:dyDescent="0.25">
      <c r="B15" t="s">
        <v>27</v>
      </c>
      <c r="D15" s="16">
        <v>11</v>
      </c>
      <c r="G15" t="s">
        <v>27</v>
      </c>
      <c r="I15" s="16">
        <v>3</v>
      </c>
      <c r="L15" t="s">
        <v>27</v>
      </c>
      <c r="N15" s="16">
        <v>28</v>
      </c>
    </row>
    <row r="16" spans="1:17" x14ac:dyDescent="0.25">
      <c r="B16" t="s">
        <v>28</v>
      </c>
      <c r="D16" s="16">
        <v>3</v>
      </c>
      <c r="G16" t="s">
        <v>28</v>
      </c>
      <c r="I16" s="16">
        <v>2</v>
      </c>
      <c r="L16" t="s">
        <v>28</v>
      </c>
      <c r="N16" s="16">
        <v>1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77</v>
      </c>
      <c r="C20" s="41">
        <f>100*1/3*D13/D6</f>
        <v>2.4756852343059239</v>
      </c>
      <c r="D20" s="41">
        <f>100*1/3*I13/I6</f>
        <v>7.1324599708879193</v>
      </c>
      <c r="E20" s="42">
        <f>100*1/3*N13/N6</f>
        <v>2.5805430222433312</v>
      </c>
      <c r="F20" s="43"/>
      <c r="G20" s="44">
        <f t="shared" ref="G20:G24" si="0">C20+D20+E20</f>
        <v>12.188688227437174</v>
      </c>
      <c r="I20" s="31">
        <f>100*G20/(G20+G21)</f>
        <v>58.768743882284944</v>
      </c>
      <c r="N20"/>
      <c r="Q20"/>
    </row>
    <row r="21" spans="1:17" x14ac:dyDescent="0.25">
      <c r="A21" s="4">
        <v>101</v>
      </c>
      <c r="B21" t="s">
        <v>78</v>
      </c>
      <c r="C21" s="41">
        <f>100*1/3*D14/D6</f>
        <v>5.4818744473916894</v>
      </c>
      <c r="D21" s="41">
        <f>100*1/3*I14/I6</f>
        <v>2.9112081513828243</v>
      </c>
      <c r="E21" s="42">
        <f>100*1/3*N14/N6</f>
        <v>0.15831552283701419</v>
      </c>
      <c r="F21" s="45"/>
      <c r="G21" s="46">
        <f t="shared" si="0"/>
        <v>8.5513981216115287</v>
      </c>
      <c r="I21" s="31">
        <f>100*G21/(G20+G21)</f>
        <v>41.231256117715063</v>
      </c>
      <c r="N21"/>
      <c r="Q21"/>
    </row>
    <row r="22" spans="1:17" x14ac:dyDescent="0.25">
      <c r="A22" s="51" t="s">
        <v>37</v>
      </c>
      <c r="B22" s="40"/>
      <c r="C22" s="41">
        <f>100*1/3*D15/D6</f>
        <v>0.97259062776304162</v>
      </c>
      <c r="D22" s="41">
        <f>100*1/3*I15/I6</f>
        <v>0.4366812227074236</v>
      </c>
      <c r="E22" s="42">
        <f>100*1/3*N15/N6</f>
        <v>0.22164173197181986</v>
      </c>
      <c r="F22" s="43"/>
      <c r="G22" s="44">
        <f t="shared" si="0"/>
        <v>1.6309135824422849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0.26525198938992045</v>
      </c>
      <c r="D23" s="41">
        <f>100*1/3*I16/I6</f>
        <v>0.29112081513828242</v>
      </c>
      <c r="E23" s="42">
        <f>100*1/3*N16/N6</f>
        <v>7.9157761418507094E-3</v>
      </c>
      <c r="F23" s="45"/>
      <c r="G23" s="46">
        <f t="shared" si="0"/>
        <v>0.5642885806700535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24.137931034482758</v>
      </c>
      <c r="D24" s="41">
        <f>100*1/3*I8/I6</f>
        <v>22.561863173216885</v>
      </c>
      <c r="E24" s="42">
        <f>100*1/3*N8/N6</f>
        <v>30.36491728013932</v>
      </c>
      <c r="F24" s="43"/>
      <c r="G24" s="44">
        <f t="shared" si="0"/>
        <v>77.064711487838963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workbookViewId="0"/>
  </sheetViews>
  <sheetFormatPr defaultRowHeight="15" x14ac:dyDescent="0.25"/>
  <cols>
    <col min="3" max="3" width="24.375" customWidth="1"/>
    <col min="4" max="4" width="9" style="4"/>
    <col min="9" max="9" width="9" style="4"/>
    <col min="14" max="14" width="9" style="4"/>
    <col min="17" max="17" width="9" style="4"/>
  </cols>
  <sheetData>
    <row r="1" spans="1:17" x14ac:dyDescent="0.25">
      <c r="D1"/>
      <c r="I1"/>
      <c r="N1"/>
      <c r="Q1"/>
    </row>
    <row r="2" spans="1:17" x14ac:dyDescent="0.25">
      <c r="A2" s="20"/>
      <c r="B2" s="20"/>
      <c r="C2" s="20"/>
      <c r="D2" s="21"/>
      <c r="E2" s="21" t="s">
        <v>14</v>
      </c>
      <c r="F2" s="20"/>
      <c r="G2" s="20"/>
      <c r="H2" s="20"/>
      <c r="I2" s="22"/>
      <c r="J2" s="20"/>
      <c r="K2" s="20"/>
      <c r="L2" s="20"/>
      <c r="M2" s="20"/>
      <c r="N2" s="22"/>
      <c r="Q2"/>
    </row>
    <row r="4" spans="1:17" x14ac:dyDescent="0.25">
      <c r="A4" s="23" t="s">
        <v>0</v>
      </c>
      <c r="D4"/>
      <c r="F4" s="23" t="s">
        <v>15</v>
      </c>
      <c r="I4"/>
      <c r="K4" s="23" t="s">
        <v>2</v>
      </c>
      <c r="N4"/>
      <c r="Q4"/>
    </row>
    <row r="5" spans="1:17" x14ac:dyDescent="0.25">
      <c r="D5"/>
      <c r="I5"/>
      <c r="N5"/>
      <c r="Q5"/>
    </row>
    <row r="6" spans="1:17" x14ac:dyDescent="0.25">
      <c r="B6" t="s">
        <v>3</v>
      </c>
      <c r="D6" s="24">
        <v>3</v>
      </c>
      <c r="G6" t="s">
        <v>3</v>
      </c>
      <c r="I6" s="24">
        <v>2</v>
      </c>
      <c r="L6" t="s">
        <v>3</v>
      </c>
      <c r="N6" s="24">
        <v>74</v>
      </c>
      <c r="Q6"/>
    </row>
    <row r="7" spans="1:17" x14ac:dyDescent="0.25">
      <c r="B7" t="s">
        <v>4</v>
      </c>
      <c r="D7" s="24">
        <v>3</v>
      </c>
      <c r="G7" t="s">
        <v>4</v>
      </c>
      <c r="I7" s="24">
        <v>2</v>
      </c>
      <c r="L7" t="s">
        <v>4</v>
      </c>
      <c r="N7" s="24">
        <v>62</v>
      </c>
      <c r="Q7"/>
    </row>
    <row r="8" spans="1:17" x14ac:dyDescent="0.25">
      <c r="B8" t="s">
        <v>5</v>
      </c>
      <c r="D8" s="25">
        <f>D6-D7</f>
        <v>0</v>
      </c>
      <c r="G8" t="s">
        <v>5</v>
      </c>
      <c r="I8" s="25">
        <f>I6-I7</f>
        <v>0</v>
      </c>
      <c r="L8" t="s">
        <v>5</v>
      </c>
      <c r="N8" s="25">
        <f>N6-N7</f>
        <v>12</v>
      </c>
      <c r="Q8"/>
    </row>
    <row r="9" spans="1:17" x14ac:dyDescent="0.25">
      <c r="D9" s="26"/>
      <c r="I9" s="26"/>
      <c r="N9" s="26"/>
    </row>
    <row r="10" spans="1:17" s="17" customFormat="1" x14ac:dyDescent="0.25">
      <c r="A10" s="27"/>
      <c r="B10" s="27"/>
      <c r="C10" s="27"/>
      <c r="D10" s="28"/>
      <c r="E10" s="27"/>
      <c r="F10" s="28" t="s">
        <v>6</v>
      </c>
      <c r="G10" s="27"/>
      <c r="H10" s="27"/>
      <c r="I10" s="29"/>
      <c r="J10" s="27"/>
      <c r="K10" s="27"/>
      <c r="L10" s="27"/>
      <c r="M10" s="27"/>
      <c r="N10" s="29"/>
      <c r="Q10" s="30"/>
    </row>
    <row r="11" spans="1:17" x14ac:dyDescent="0.25">
      <c r="D11" s="26"/>
      <c r="I11" s="26"/>
      <c r="N11" s="26"/>
      <c r="Q11" s="30"/>
    </row>
    <row r="12" spans="1:17" x14ac:dyDescent="0.25">
      <c r="A12" s="23" t="s">
        <v>25</v>
      </c>
      <c r="D12" s="33" t="s">
        <v>7</v>
      </c>
      <c r="F12" s="23"/>
      <c r="I12" s="33" t="s">
        <v>7</v>
      </c>
      <c r="K12" s="23"/>
      <c r="N12" s="33" t="s">
        <v>7</v>
      </c>
      <c r="Q12"/>
    </row>
    <row r="13" spans="1:17" x14ac:dyDescent="0.25">
      <c r="A13" s="33">
        <v>100</v>
      </c>
      <c r="B13" t="s">
        <v>62</v>
      </c>
      <c r="D13" s="35">
        <v>3</v>
      </c>
      <c r="F13" s="33">
        <v>100</v>
      </c>
      <c r="G13" t="s">
        <v>62</v>
      </c>
      <c r="I13" s="35">
        <v>0</v>
      </c>
      <c r="K13" s="33">
        <v>100</v>
      </c>
      <c r="L13" t="s">
        <v>62</v>
      </c>
      <c r="N13" s="35">
        <v>60</v>
      </c>
      <c r="Q13"/>
    </row>
    <row r="14" spans="1:17" x14ac:dyDescent="0.25">
      <c r="B14" t="s">
        <v>27</v>
      </c>
      <c r="D14" s="35">
        <v>0</v>
      </c>
      <c r="G14" t="s">
        <v>27</v>
      </c>
      <c r="I14" s="35">
        <v>1</v>
      </c>
      <c r="L14" t="s">
        <v>27</v>
      </c>
      <c r="N14" s="35">
        <v>2</v>
      </c>
      <c r="Q14" s="33"/>
    </row>
    <row r="15" spans="1:17" x14ac:dyDescent="0.25">
      <c r="B15" t="s">
        <v>28</v>
      </c>
      <c r="D15" s="35">
        <v>0</v>
      </c>
      <c r="G15" t="s">
        <v>28</v>
      </c>
      <c r="I15" s="35">
        <v>1</v>
      </c>
      <c r="L15" t="s">
        <v>28</v>
      </c>
      <c r="N15" s="35">
        <v>0</v>
      </c>
      <c r="Q15" s="33"/>
    </row>
    <row r="16" spans="1:17" x14ac:dyDescent="0.25">
      <c r="D16"/>
      <c r="I16"/>
      <c r="N16"/>
      <c r="Q16"/>
    </row>
    <row r="17" spans="1:17" ht="15.75" x14ac:dyDescent="0.25">
      <c r="A17" s="23"/>
      <c r="B17" s="33"/>
      <c r="C17" s="36" t="s">
        <v>29</v>
      </c>
      <c r="D17" s="36" t="s">
        <v>30</v>
      </c>
      <c r="E17" s="36" t="s">
        <v>31</v>
      </c>
      <c r="G17" s="37" t="s">
        <v>63</v>
      </c>
      <c r="I17" s="38" t="s">
        <v>33</v>
      </c>
      <c r="J17" s="33"/>
      <c r="N17"/>
      <c r="Q17"/>
    </row>
    <row r="18" spans="1:17" ht="15.75" x14ac:dyDescent="0.25">
      <c r="A18" s="55"/>
      <c r="B18" s="55"/>
      <c r="C18" s="33" t="s">
        <v>34</v>
      </c>
      <c r="D18" s="33" t="s">
        <v>34</v>
      </c>
      <c r="E18" s="33" t="s">
        <v>34</v>
      </c>
      <c r="G18" s="37" t="s">
        <v>35</v>
      </c>
      <c r="I18" s="38" t="s">
        <v>35</v>
      </c>
      <c r="N18"/>
      <c r="Q18"/>
    </row>
    <row r="19" spans="1:17" x14ac:dyDescent="0.25">
      <c r="A19" s="33">
        <v>100</v>
      </c>
      <c r="B19" t="s">
        <v>62</v>
      </c>
      <c r="C19" s="41">
        <f>100*1/3*D13/D6</f>
        <v>33.333333333333336</v>
      </c>
      <c r="D19" s="41">
        <f>100*1/3*I13/I6</f>
        <v>0</v>
      </c>
      <c r="E19" s="42">
        <f>100*1/3*N13/N6</f>
        <v>27.027027027027032</v>
      </c>
      <c r="F19" s="43"/>
      <c r="G19" s="44">
        <f>C19+D19+E19</f>
        <v>60.360360360360367</v>
      </c>
      <c r="I19" s="31">
        <f>100</f>
        <v>100</v>
      </c>
      <c r="N19"/>
      <c r="Q19"/>
    </row>
    <row r="20" spans="1:17" x14ac:dyDescent="0.25">
      <c r="A20" s="39" t="s">
        <v>37</v>
      </c>
      <c r="B20" s="40"/>
      <c r="C20" s="41">
        <f>100*1/3*D14/D6</f>
        <v>0</v>
      </c>
      <c r="D20" s="41">
        <f>100*1/3*I14/I6</f>
        <v>16.666666666666668</v>
      </c>
      <c r="E20" s="42">
        <f>100*1/3*N14/N6</f>
        <v>0.90090090090090091</v>
      </c>
      <c r="F20" s="43"/>
      <c r="G20" s="44">
        <f>C20+D20+E20</f>
        <v>17.567567567567568</v>
      </c>
      <c r="I20" s="33" t="s">
        <v>38</v>
      </c>
      <c r="N20"/>
      <c r="Q20"/>
    </row>
    <row r="21" spans="1:17" x14ac:dyDescent="0.25">
      <c r="A21" s="43" t="s">
        <v>28</v>
      </c>
      <c r="B21" s="40"/>
      <c r="C21" s="41">
        <f>100*1/3*D15/D6</f>
        <v>0</v>
      </c>
      <c r="D21" s="41">
        <f>100*1/3*I15/I6</f>
        <v>16.666666666666668</v>
      </c>
      <c r="E21" s="42">
        <f>100*1/3*N15/N6</f>
        <v>0</v>
      </c>
      <c r="F21" s="45"/>
      <c r="G21" s="46">
        <f>C21+D21+E21</f>
        <v>16.666666666666668</v>
      </c>
      <c r="I21" s="33" t="s">
        <v>38</v>
      </c>
      <c r="N21"/>
      <c r="Q21"/>
    </row>
    <row r="22" spans="1:17" x14ac:dyDescent="0.25">
      <c r="A22" s="43" t="s">
        <v>39</v>
      </c>
      <c r="B22" s="40"/>
      <c r="C22" s="41">
        <f>100*1/3*D8/D6</f>
        <v>0</v>
      </c>
      <c r="D22" s="41">
        <f>100*1/3*I8/I6</f>
        <v>0</v>
      </c>
      <c r="E22" s="42">
        <f>100*1/3*N8/N6</f>
        <v>5.4054054054054053</v>
      </c>
      <c r="F22" s="43"/>
      <c r="G22" s="44">
        <f>C22+D22+E22</f>
        <v>5.4054054054054053</v>
      </c>
      <c r="I22" s="33" t="s">
        <v>38</v>
      </c>
      <c r="N22" s="33"/>
      <c r="Q22" s="33"/>
    </row>
    <row r="23" spans="1:17" x14ac:dyDescent="0.25">
      <c r="D23"/>
      <c r="G23" s="15">
        <f>SUM(G19:G22)</f>
        <v>100.00000000000001</v>
      </c>
      <c r="I23" s="15">
        <f>SUM(I19:I19)</f>
        <v>100</v>
      </c>
      <c r="N23"/>
      <c r="Q23"/>
    </row>
  </sheetData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16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54</v>
      </c>
      <c r="G6" t="s">
        <v>3</v>
      </c>
      <c r="I6" s="6">
        <v>36</v>
      </c>
      <c r="L6" t="s">
        <v>3</v>
      </c>
      <c r="N6" s="6">
        <v>680</v>
      </c>
    </row>
    <row r="7" spans="1:17" x14ac:dyDescent="0.25">
      <c r="B7" t="s">
        <v>4</v>
      </c>
      <c r="D7" s="6">
        <v>33</v>
      </c>
      <c r="G7" t="s">
        <v>4</v>
      </c>
      <c r="I7" s="6">
        <v>23</v>
      </c>
      <c r="L7" t="s">
        <v>4</v>
      </c>
      <c r="N7" s="6">
        <v>67</v>
      </c>
    </row>
    <row r="8" spans="1:17" x14ac:dyDescent="0.25">
      <c r="B8" t="s">
        <v>5</v>
      </c>
      <c r="D8" s="32">
        <f>D6-D7</f>
        <v>21</v>
      </c>
      <c r="G8" t="s">
        <v>5</v>
      </c>
      <c r="I8" s="32">
        <f>I6-I7</f>
        <v>13</v>
      </c>
      <c r="L8" t="s">
        <v>5</v>
      </c>
      <c r="N8" s="32">
        <f>N6-N7</f>
        <v>613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64</v>
      </c>
      <c r="D13" s="16">
        <v>4</v>
      </c>
      <c r="F13" s="4">
        <v>100</v>
      </c>
      <c r="G13" t="s">
        <v>64</v>
      </c>
      <c r="I13" s="16">
        <v>4</v>
      </c>
      <c r="K13" s="4">
        <v>100</v>
      </c>
      <c r="L13" t="s">
        <v>64</v>
      </c>
      <c r="N13" s="16">
        <v>10</v>
      </c>
    </row>
    <row r="14" spans="1:17" x14ac:dyDescent="0.25">
      <c r="A14" s="4">
        <v>101</v>
      </c>
      <c r="B14" t="s">
        <v>65</v>
      </c>
      <c r="D14" s="16">
        <v>27</v>
      </c>
      <c r="F14" s="4">
        <v>101</v>
      </c>
      <c r="G14" t="s">
        <v>65</v>
      </c>
      <c r="I14" s="16">
        <v>17</v>
      </c>
      <c r="K14" s="4">
        <v>101</v>
      </c>
      <c r="L14" t="s">
        <v>65</v>
      </c>
      <c r="N14" s="16">
        <v>56</v>
      </c>
    </row>
    <row r="15" spans="1:17" x14ac:dyDescent="0.25">
      <c r="B15" t="s">
        <v>27</v>
      </c>
      <c r="D15" s="16">
        <v>2</v>
      </c>
      <c r="G15" t="s">
        <v>27</v>
      </c>
      <c r="I15" s="16">
        <v>1</v>
      </c>
      <c r="L15" t="s">
        <v>27</v>
      </c>
      <c r="N15" s="16">
        <v>1</v>
      </c>
    </row>
    <row r="16" spans="1:17" x14ac:dyDescent="0.25">
      <c r="B16" t="s">
        <v>28</v>
      </c>
      <c r="D16" s="16">
        <v>0</v>
      </c>
      <c r="G16" t="s">
        <v>28</v>
      </c>
      <c r="I16" s="16">
        <v>1</v>
      </c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64</v>
      </c>
      <c r="C20" s="41">
        <f>100*1/3*D13/D6</f>
        <v>2.4691358024691361</v>
      </c>
      <c r="D20" s="41">
        <f>100*1/3*I13/I6</f>
        <v>3.7037037037037042</v>
      </c>
      <c r="E20" s="42">
        <f>100*1/3*N13/N6</f>
        <v>0.49019607843137258</v>
      </c>
      <c r="F20" s="43"/>
      <c r="G20" s="44">
        <f t="shared" ref="G20:G24" si="0">C20+D20+E20</f>
        <v>6.6630355846042129</v>
      </c>
      <c r="I20" s="31">
        <f>100*G20/(G20+G21)</f>
        <v>15.934352205626954</v>
      </c>
      <c r="N20"/>
      <c r="Q20"/>
    </row>
    <row r="21" spans="1:17" x14ac:dyDescent="0.25">
      <c r="A21" s="4">
        <v>101</v>
      </c>
      <c r="B21" t="s">
        <v>65</v>
      </c>
      <c r="C21" s="41">
        <f>100*1/3*D14/D6</f>
        <v>16.666666666666668</v>
      </c>
      <c r="D21" s="41">
        <f>100*1/3*I14/I6</f>
        <v>15.740740740740742</v>
      </c>
      <c r="E21" s="42">
        <f>100*1/3*N14/N6</f>
        <v>2.7450980392156863</v>
      </c>
      <c r="F21" s="45"/>
      <c r="G21" s="46">
        <f t="shared" si="0"/>
        <v>35.152505446623096</v>
      </c>
      <c r="I21" s="31">
        <f>100*G21/(G20+G21)</f>
        <v>84.065647794373035</v>
      </c>
      <c r="N21"/>
      <c r="Q21"/>
    </row>
    <row r="22" spans="1:17" x14ac:dyDescent="0.25">
      <c r="A22" s="51" t="s">
        <v>37</v>
      </c>
      <c r="B22" s="40"/>
      <c r="C22" s="41">
        <f>100*1/3*D15/D6</f>
        <v>1.2345679012345681</v>
      </c>
      <c r="D22" s="41">
        <f>100*1/3*I15/I6</f>
        <v>0.92592592592592604</v>
      </c>
      <c r="E22" s="42">
        <f>100*1/3*N15/N6</f>
        <v>4.9019607843137261E-2</v>
      </c>
      <c r="F22" s="43"/>
      <c r="G22" s="44">
        <f t="shared" si="0"/>
        <v>2.2095134350036312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0</v>
      </c>
      <c r="D23" s="41">
        <f>100*1/3*I16/I6</f>
        <v>0.92592592592592604</v>
      </c>
      <c r="E23" s="42">
        <f>100*1/3*N16/N6</f>
        <v>0</v>
      </c>
      <c r="F23" s="45"/>
      <c r="G23" s="46">
        <f t="shared" si="0"/>
        <v>0.92592592592592604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12.962962962962964</v>
      </c>
      <c r="D24" s="41">
        <f>100*1/3*I8/I6</f>
        <v>12.037037037037038</v>
      </c>
      <c r="E24" s="42">
        <f>100*1/3*N8/N6</f>
        <v>30.049019607843142</v>
      </c>
      <c r="F24" s="43"/>
      <c r="G24" s="44">
        <f t="shared" si="0"/>
        <v>55.049019607843142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99.999999999999986</v>
      </c>
    </row>
  </sheetData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17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57</v>
      </c>
      <c r="G6" t="s">
        <v>3</v>
      </c>
      <c r="I6" s="6">
        <v>37</v>
      </c>
      <c r="L6" t="s">
        <v>3</v>
      </c>
      <c r="N6" s="6">
        <v>1098</v>
      </c>
    </row>
    <row r="7" spans="1:17" x14ac:dyDescent="0.25">
      <c r="B7" t="s">
        <v>4</v>
      </c>
      <c r="D7" s="6">
        <v>41</v>
      </c>
      <c r="G7" t="s">
        <v>4</v>
      </c>
      <c r="I7" s="6">
        <v>26</v>
      </c>
      <c r="L7" t="s">
        <v>4</v>
      </c>
      <c r="N7" s="6">
        <v>53</v>
      </c>
    </row>
    <row r="8" spans="1:17" x14ac:dyDescent="0.25">
      <c r="B8" t="s">
        <v>5</v>
      </c>
      <c r="D8" s="32">
        <f>D6-D7</f>
        <v>16</v>
      </c>
      <c r="G8" t="s">
        <v>5</v>
      </c>
      <c r="I8" s="32">
        <f>I6-I7</f>
        <v>11</v>
      </c>
      <c r="L8" t="s">
        <v>5</v>
      </c>
      <c r="N8" s="32">
        <f>N6-N7</f>
        <v>1045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66</v>
      </c>
      <c r="D13" s="16">
        <v>16</v>
      </c>
      <c r="F13" s="4">
        <v>100</v>
      </c>
      <c r="G13" t="s">
        <v>66</v>
      </c>
      <c r="I13" s="16">
        <v>1</v>
      </c>
      <c r="K13" s="4">
        <v>100</v>
      </c>
      <c r="L13" t="s">
        <v>66</v>
      </c>
      <c r="N13" s="16">
        <v>34</v>
      </c>
    </row>
    <row r="14" spans="1:17" x14ac:dyDescent="0.25">
      <c r="A14" s="4">
        <v>101</v>
      </c>
      <c r="B14" t="s">
        <v>67</v>
      </c>
      <c r="D14" s="16">
        <v>20</v>
      </c>
      <c r="F14" s="4">
        <v>101</v>
      </c>
      <c r="G14" t="s">
        <v>67</v>
      </c>
      <c r="I14" s="16">
        <v>23</v>
      </c>
      <c r="K14" s="4">
        <v>101</v>
      </c>
      <c r="L14" t="s">
        <v>67</v>
      </c>
      <c r="N14" s="16">
        <v>19</v>
      </c>
    </row>
    <row r="15" spans="1:17" x14ac:dyDescent="0.25">
      <c r="B15" t="s">
        <v>27</v>
      </c>
      <c r="D15" s="16">
        <v>3</v>
      </c>
      <c r="G15" t="s">
        <v>27</v>
      </c>
      <c r="I15" s="16">
        <v>1</v>
      </c>
      <c r="L15" t="s">
        <v>27</v>
      </c>
      <c r="N15" s="16">
        <v>0</v>
      </c>
    </row>
    <row r="16" spans="1:17" x14ac:dyDescent="0.25">
      <c r="B16" t="s">
        <v>28</v>
      </c>
      <c r="D16" s="16">
        <v>2</v>
      </c>
      <c r="G16" t="s">
        <v>28</v>
      </c>
      <c r="I16" s="16">
        <v>1</v>
      </c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66</v>
      </c>
      <c r="C20" s="41">
        <f>100*1/3*D13/D6</f>
        <v>9.3567251461988317</v>
      </c>
      <c r="D20" s="41">
        <f>100*1/3*I13/I6</f>
        <v>0.90090090090090091</v>
      </c>
      <c r="E20" s="42">
        <f>100*1/3*N13/N6</f>
        <v>1.0321797207043111</v>
      </c>
      <c r="F20" s="43"/>
      <c r="G20" s="44">
        <f t="shared" ref="G20:G24" si="0">C20+D20+E20</f>
        <v>11.289805767804044</v>
      </c>
      <c r="I20" s="31">
        <f>100*G20/(G20+G21)</f>
        <v>25.494534642535687</v>
      </c>
      <c r="N20"/>
      <c r="Q20"/>
    </row>
    <row r="21" spans="1:17" x14ac:dyDescent="0.25">
      <c r="A21" s="4">
        <v>101</v>
      </c>
      <c r="B21" t="s">
        <v>67</v>
      </c>
      <c r="C21" s="41">
        <f>100*1/3*D14/D6</f>
        <v>11.69590643274854</v>
      </c>
      <c r="D21" s="41">
        <f>100*1/3*I14/I6</f>
        <v>20.720720720720724</v>
      </c>
      <c r="E21" s="42">
        <f>100*1/3*N14/N6</f>
        <v>0.57680631451123254</v>
      </c>
      <c r="F21" s="45"/>
      <c r="G21" s="46">
        <f t="shared" si="0"/>
        <v>32.993433467980495</v>
      </c>
      <c r="I21" s="31">
        <f>100*G21/(G20+G21)</f>
        <v>74.505465357464317</v>
      </c>
      <c r="N21"/>
      <c r="Q21"/>
    </row>
    <row r="22" spans="1:17" x14ac:dyDescent="0.25">
      <c r="A22" s="51" t="s">
        <v>37</v>
      </c>
      <c r="B22" s="40"/>
      <c r="C22" s="41">
        <f>100*1/3*D15/D6</f>
        <v>1.7543859649122806</v>
      </c>
      <c r="D22" s="41">
        <f>100*1/3*I15/I6</f>
        <v>0.90090090090090091</v>
      </c>
      <c r="E22" s="42">
        <f>100*1/3*N15/N6</f>
        <v>0</v>
      </c>
      <c r="F22" s="43"/>
      <c r="G22" s="44">
        <f t="shared" si="0"/>
        <v>2.6552868658131814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1.169590643274854</v>
      </c>
      <c r="D23" s="41">
        <f>100*1/3*I16/I6</f>
        <v>0.90090090090090091</v>
      </c>
      <c r="E23" s="42">
        <f>100*1/3*N16/N6</f>
        <v>0</v>
      </c>
      <c r="F23" s="45"/>
      <c r="G23" s="46">
        <f t="shared" si="0"/>
        <v>2.0704915441757548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9.3567251461988317</v>
      </c>
      <c r="D24" s="41">
        <f>100*1/3*I8/I6</f>
        <v>9.9099099099099099</v>
      </c>
      <c r="E24" s="42">
        <f>100*1/3*N8/N6</f>
        <v>31.724347298117792</v>
      </c>
      <c r="F24" s="43"/>
      <c r="G24" s="44">
        <f t="shared" si="0"/>
        <v>50.990982354226531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5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18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58</v>
      </c>
      <c r="G6" t="s">
        <v>3</v>
      </c>
      <c r="I6" s="6">
        <v>35</v>
      </c>
      <c r="L6" t="s">
        <v>3</v>
      </c>
      <c r="N6" s="6">
        <v>846</v>
      </c>
    </row>
    <row r="7" spans="1:17" x14ac:dyDescent="0.25">
      <c r="B7" t="s">
        <v>4</v>
      </c>
      <c r="D7" s="6">
        <v>41</v>
      </c>
      <c r="G7" t="s">
        <v>4</v>
      </c>
      <c r="I7" s="6">
        <v>25</v>
      </c>
      <c r="L7" t="s">
        <v>4</v>
      </c>
      <c r="N7" s="6">
        <v>268</v>
      </c>
    </row>
    <row r="8" spans="1:17" x14ac:dyDescent="0.25">
      <c r="B8" t="s">
        <v>5</v>
      </c>
      <c r="D8" s="32">
        <f>D6-D7</f>
        <v>17</v>
      </c>
      <c r="G8" t="s">
        <v>5</v>
      </c>
      <c r="I8" s="32">
        <f>I6-I7</f>
        <v>10</v>
      </c>
      <c r="L8" t="s">
        <v>5</v>
      </c>
      <c r="N8" s="32">
        <f>N6-N7</f>
        <v>578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68</v>
      </c>
      <c r="D13" s="16">
        <v>25</v>
      </c>
      <c r="F13" s="4">
        <v>100</v>
      </c>
      <c r="G13" t="s">
        <v>68</v>
      </c>
      <c r="I13" s="16">
        <v>4</v>
      </c>
      <c r="K13" s="4">
        <v>100</v>
      </c>
      <c r="L13" t="s">
        <v>68</v>
      </c>
      <c r="N13" s="16">
        <v>143</v>
      </c>
    </row>
    <row r="14" spans="1:17" x14ac:dyDescent="0.25">
      <c r="A14" s="4">
        <v>101</v>
      </c>
      <c r="B14" t="s">
        <v>69</v>
      </c>
      <c r="D14" s="16">
        <v>13</v>
      </c>
      <c r="F14" s="4">
        <v>101</v>
      </c>
      <c r="G14" t="s">
        <v>69</v>
      </c>
      <c r="I14" s="16">
        <v>20</v>
      </c>
      <c r="K14" s="4">
        <v>101</v>
      </c>
      <c r="L14" t="s">
        <v>69</v>
      </c>
      <c r="N14" s="16">
        <v>124</v>
      </c>
    </row>
    <row r="15" spans="1:17" x14ac:dyDescent="0.25">
      <c r="B15" t="s">
        <v>27</v>
      </c>
      <c r="D15" s="16">
        <v>1</v>
      </c>
      <c r="G15" t="s">
        <v>27</v>
      </c>
      <c r="I15" s="16">
        <v>0</v>
      </c>
      <c r="L15" t="s">
        <v>27</v>
      </c>
      <c r="N15" s="16">
        <v>1</v>
      </c>
    </row>
    <row r="16" spans="1:17" x14ac:dyDescent="0.25">
      <c r="B16" t="s">
        <v>28</v>
      </c>
      <c r="D16" s="16">
        <v>2</v>
      </c>
      <c r="G16" t="s">
        <v>28</v>
      </c>
      <c r="I16" s="16">
        <v>1</v>
      </c>
      <c r="L16" t="s">
        <v>28</v>
      </c>
      <c r="N16" s="16">
        <v>0</v>
      </c>
    </row>
    <row r="18" spans="1:17" ht="15.75" x14ac:dyDescent="0.25">
      <c r="A18" s="5"/>
      <c r="B18" s="4"/>
      <c r="C18" s="47" t="s">
        <v>29</v>
      </c>
      <c r="D18" s="47" t="s">
        <v>30</v>
      </c>
      <c r="E18" s="47" t="s">
        <v>31</v>
      </c>
      <c r="G18" s="48" t="s">
        <v>32</v>
      </c>
      <c r="I18" s="49" t="s">
        <v>33</v>
      </c>
      <c r="J18" s="4"/>
      <c r="N18"/>
      <c r="Q18"/>
    </row>
    <row r="19" spans="1:17" ht="15.75" x14ac:dyDescent="0.25">
      <c r="A19" s="55"/>
      <c r="B19" s="55"/>
      <c r="C19" s="4" t="s">
        <v>34</v>
      </c>
      <c r="D19" s="4" t="s">
        <v>34</v>
      </c>
      <c r="E19" s="4" t="s">
        <v>34</v>
      </c>
      <c r="G19" s="48" t="s">
        <v>35</v>
      </c>
      <c r="I19" s="49" t="s">
        <v>35</v>
      </c>
      <c r="N19"/>
      <c r="Q19"/>
    </row>
    <row r="20" spans="1:17" x14ac:dyDescent="0.25">
      <c r="A20" s="54">
        <v>100</v>
      </c>
      <c r="B20" s="40" t="s">
        <v>68</v>
      </c>
      <c r="C20" s="41">
        <f>100*1/3*D13/D6</f>
        <v>14.367816091954024</v>
      </c>
      <c r="D20" s="41">
        <f>100*1/3*I13/I6</f>
        <v>3.8095238095238098</v>
      </c>
      <c r="E20" s="42">
        <f>100*1/3*N13/N6</f>
        <v>5.6343577620173368</v>
      </c>
      <c r="F20" s="43"/>
      <c r="G20" s="44">
        <f t="shared" ref="G20:G24" si="0">C20+D20+E20</f>
        <v>23.81169766349517</v>
      </c>
      <c r="I20" s="31">
        <f>100*G20/(G20+G21)</f>
        <v>43.124385286671711</v>
      </c>
      <c r="N20"/>
      <c r="Q20"/>
    </row>
    <row r="21" spans="1:17" x14ac:dyDescent="0.25">
      <c r="A21" s="4">
        <v>101</v>
      </c>
      <c r="B21" t="s">
        <v>69</v>
      </c>
      <c r="C21" s="41">
        <f>100*1/3*D14/D6</f>
        <v>7.4712643678160928</v>
      </c>
      <c r="D21" s="41">
        <f>100*1/3*I14/I6</f>
        <v>19.047619047619051</v>
      </c>
      <c r="E21" s="42">
        <f>100*1/3*N14/N6</f>
        <v>4.8857368006304185</v>
      </c>
      <c r="F21" s="45"/>
      <c r="G21" s="46">
        <f t="shared" si="0"/>
        <v>31.404620216065563</v>
      </c>
      <c r="I21" s="31">
        <f>100*G21/(G20+G21)</f>
        <v>56.875614713328289</v>
      </c>
      <c r="N21"/>
      <c r="Q21"/>
    </row>
    <row r="22" spans="1:17" x14ac:dyDescent="0.25">
      <c r="A22" s="51" t="s">
        <v>37</v>
      </c>
      <c r="B22" s="40"/>
      <c r="C22" s="41">
        <f>100*1/3*D15/D6</f>
        <v>0.57471264367816099</v>
      </c>
      <c r="D22" s="41">
        <f>100*1/3*I15/I6</f>
        <v>0</v>
      </c>
      <c r="E22" s="42">
        <f>100*1/3*N15/N6</f>
        <v>3.9401103230890466E-2</v>
      </c>
      <c r="F22" s="43"/>
      <c r="G22" s="44">
        <f t="shared" si="0"/>
        <v>0.61411374690905141</v>
      </c>
      <c r="I22" s="4" t="s">
        <v>38</v>
      </c>
    </row>
    <row r="23" spans="1:17" x14ac:dyDescent="0.25">
      <c r="A23" s="43" t="s">
        <v>28</v>
      </c>
      <c r="B23" s="40"/>
      <c r="C23" s="41">
        <f>100*1/3*D16/D6</f>
        <v>1.149425287356322</v>
      </c>
      <c r="D23" s="41">
        <f>100*1/3*I16/I6</f>
        <v>0.95238095238095244</v>
      </c>
      <c r="E23" s="42">
        <f>100*1/3*N16/N6</f>
        <v>0</v>
      </c>
      <c r="F23" s="45"/>
      <c r="G23" s="46">
        <f t="shared" si="0"/>
        <v>2.1018062397372743</v>
      </c>
      <c r="I23" s="4" t="s">
        <v>38</v>
      </c>
    </row>
    <row r="24" spans="1:17" x14ac:dyDescent="0.25">
      <c r="A24" s="43" t="s">
        <v>39</v>
      </c>
      <c r="B24" s="40"/>
      <c r="C24" s="41">
        <f>100*1/3*D8/D6</f>
        <v>9.7701149425287372</v>
      </c>
      <c r="D24" s="41">
        <f>100*1/3*I8/I6</f>
        <v>9.5238095238095255</v>
      </c>
      <c r="E24" s="42">
        <f>100*1/3*N8/N6</f>
        <v>22.773837667454689</v>
      </c>
      <c r="F24" s="43"/>
      <c r="G24" s="44">
        <f t="shared" si="0"/>
        <v>42.067762133792954</v>
      </c>
      <c r="I24" s="4" t="s">
        <v>38</v>
      </c>
    </row>
    <row r="25" spans="1:17" x14ac:dyDescent="0.25">
      <c r="G25" s="15">
        <f>SUM(G20:G24)</f>
        <v>100</v>
      </c>
      <c r="I25" s="15">
        <f>SUM(I20:I21)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7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.625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7" customWidth="1"/>
    <col min="14" max="14" width="8" style="4" customWidth="1"/>
    <col min="17" max="17" width="9" style="4"/>
  </cols>
  <sheetData>
    <row r="2" spans="1:17" x14ac:dyDescent="0.25">
      <c r="A2" s="1"/>
      <c r="B2" s="1"/>
      <c r="C2" s="1"/>
      <c r="D2" s="2"/>
      <c r="E2" s="2" t="s">
        <v>79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48</v>
      </c>
      <c r="G6" t="s">
        <v>3</v>
      </c>
      <c r="I6" s="6">
        <v>33</v>
      </c>
      <c r="L6" t="s">
        <v>3</v>
      </c>
      <c r="N6" s="6">
        <v>546</v>
      </c>
    </row>
    <row r="7" spans="1:17" x14ac:dyDescent="0.25">
      <c r="B7" t="s">
        <v>4</v>
      </c>
      <c r="D7" s="6">
        <v>28</v>
      </c>
      <c r="G7" t="s">
        <v>4</v>
      </c>
      <c r="I7" s="6">
        <v>23</v>
      </c>
      <c r="L7" t="s">
        <v>4</v>
      </c>
      <c r="N7" s="6">
        <v>61</v>
      </c>
    </row>
    <row r="8" spans="1:17" x14ac:dyDescent="0.25">
      <c r="B8" t="s">
        <v>5</v>
      </c>
      <c r="D8" s="32">
        <f>D6-D7</f>
        <v>20</v>
      </c>
      <c r="G8" t="s">
        <v>5</v>
      </c>
      <c r="I8" s="32">
        <f>I6-I7</f>
        <v>10</v>
      </c>
      <c r="L8" t="s">
        <v>5</v>
      </c>
      <c r="N8" s="32">
        <f>N6-N7</f>
        <v>485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80</v>
      </c>
      <c r="D13" s="16">
        <v>13</v>
      </c>
      <c r="F13" s="4">
        <v>100</v>
      </c>
      <c r="G13" t="s">
        <v>80</v>
      </c>
      <c r="I13" s="16">
        <v>3</v>
      </c>
      <c r="K13" s="4">
        <v>100</v>
      </c>
      <c r="L13" t="s">
        <v>80</v>
      </c>
      <c r="N13" s="16">
        <v>15</v>
      </c>
    </row>
    <row r="14" spans="1:17" x14ac:dyDescent="0.25">
      <c r="A14" s="4">
        <v>101</v>
      </c>
      <c r="B14" t="s">
        <v>81</v>
      </c>
      <c r="D14" s="16">
        <v>4</v>
      </c>
      <c r="F14" s="4">
        <v>101</v>
      </c>
      <c r="G14" t="s">
        <v>81</v>
      </c>
      <c r="I14" s="16">
        <v>20</v>
      </c>
      <c r="K14" s="4">
        <v>101</v>
      </c>
      <c r="L14" t="s">
        <v>81</v>
      </c>
      <c r="N14" s="16">
        <v>26</v>
      </c>
    </row>
    <row r="15" spans="1:17" x14ac:dyDescent="0.25">
      <c r="A15" s="4">
        <v>102</v>
      </c>
      <c r="B15" t="s">
        <v>82</v>
      </c>
      <c r="D15" s="16">
        <v>11</v>
      </c>
      <c r="F15" s="4">
        <v>102</v>
      </c>
      <c r="G15" t="s">
        <v>82</v>
      </c>
      <c r="I15" s="16">
        <v>0</v>
      </c>
      <c r="K15" s="4">
        <v>102</v>
      </c>
      <c r="L15" t="s">
        <v>82</v>
      </c>
      <c r="N15" s="16">
        <v>19</v>
      </c>
    </row>
    <row r="16" spans="1:17" x14ac:dyDescent="0.25">
      <c r="B16" t="s">
        <v>27</v>
      </c>
      <c r="D16" s="16">
        <v>0</v>
      </c>
      <c r="G16" t="s">
        <v>27</v>
      </c>
      <c r="I16" s="16">
        <v>0</v>
      </c>
      <c r="L16" t="s">
        <v>27</v>
      </c>
      <c r="N16" s="16">
        <v>1</v>
      </c>
    </row>
    <row r="17" spans="1:17" x14ac:dyDescent="0.25">
      <c r="B17" t="s">
        <v>28</v>
      </c>
      <c r="D17" s="16">
        <v>0</v>
      </c>
      <c r="G17" t="s">
        <v>28</v>
      </c>
      <c r="I17" s="16">
        <v>0</v>
      </c>
      <c r="L17" t="s">
        <v>28</v>
      </c>
      <c r="N17" s="16">
        <v>0</v>
      </c>
    </row>
    <row r="19" spans="1:17" ht="15.75" x14ac:dyDescent="0.25">
      <c r="A19" s="5"/>
      <c r="B19" s="4"/>
      <c r="C19" s="47" t="s">
        <v>29</v>
      </c>
      <c r="D19" s="47" t="s">
        <v>30</v>
      </c>
      <c r="E19" s="47" t="s">
        <v>31</v>
      </c>
      <c r="G19" s="48" t="s">
        <v>32</v>
      </c>
      <c r="I19" s="49" t="s">
        <v>33</v>
      </c>
      <c r="J19" s="4"/>
      <c r="N19"/>
      <c r="Q19"/>
    </row>
    <row r="20" spans="1:17" ht="15.75" x14ac:dyDescent="0.25">
      <c r="A20" s="55"/>
      <c r="B20" s="55"/>
      <c r="C20" s="4" t="s">
        <v>34</v>
      </c>
      <c r="D20" s="4" t="s">
        <v>34</v>
      </c>
      <c r="E20" s="4" t="s">
        <v>34</v>
      </c>
      <c r="G20" s="48" t="s">
        <v>35</v>
      </c>
      <c r="I20" s="49" t="s">
        <v>35</v>
      </c>
      <c r="N20"/>
      <c r="Q20"/>
    </row>
    <row r="21" spans="1:17" x14ac:dyDescent="0.25">
      <c r="A21" s="54">
        <v>100</v>
      </c>
      <c r="B21" s="40" t="s">
        <v>80</v>
      </c>
      <c r="C21" s="41">
        <f>100*1/3*D13/D6</f>
        <v>9.0277777777777786</v>
      </c>
      <c r="D21" s="41">
        <f>100*1/3*I13/I6</f>
        <v>3.0303030303030303</v>
      </c>
      <c r="E21" s="42">
        <f>100*1/3*N13/N6</f>
        <v>0.91575091575091583</v>
      </c>
      <c r="F21" s="43"/>
      <c r="G21" s="44">
        <f t="shared" ref="G21:G26" si="0">C21+D21+E21</f>
        <v>12.973831723831726</v>
      </c>
      <c r="I21" s="31">
        <f>100*G21/(G21+G22+G23)</f>
        <v>27.997185460207202</v>
      </c>
      <c r="N21"/>
      <c r="Q21"/>
    </row>
    <row r="22" spans="1:17" x14ac:dyDescent="0.25">
      <c r="A22" s="54">
        <v>101</v>
      </c>
      <c r="B22" s="40" t="s">
        <v>81</v>
      </c>
      <c r="C22" s="41">
        <f>100*1/3*D14/D6</f>
        <v>2.7777777777777781</v>
      </c>
      <c r="D22" s="41">
        <f>100*1/3*I14/I6</f>
        <v>20.202020202020204</v>
      </c>
      <c r="E22" s="42">
        <f>100*1/3*N14/N6</f>
        <v>1.5873015873015874</v>
      </c>
      <c r="F22" s="45"/>
      <c r="G22" s="46">
        <f t="shared" si="0"/>
        <v>24.567099567099572</v>
      </c>
      <c r="I22" s="31">
        <f>100*G22/(G21+G22+G23)</f>
        <v>53.015150607820829</v>
      </c>
      <c r="N22"/>
      <c r="Q22"/>
    </row>
    <row r="23" spans="1:17" x14ac:dyDescent="0.25">
      <c r="A23" s="4">
        <v>102</v>
      </c>
      <c r="B23" t="s">
        <v>82</v>
      </c>
      <c r="C23" s="41">
        <f>100*1/3*D15/D6</f>
        <v>7.6388888888888893</v>
      </c>
      <c r="D23" s="41">
        <f>100*1/3*I15/I6</f>
        <v>0</v>
      </c>
      <c r="E23" s="42">
        <f>100*1/3*N15/N6</f>
        <v>1.15995115995116</v>
      </c>
      <c r="F23" s="43"/>
      <c r="G23" s="44">
        <f t="shared" si="0"/>
        <v>8.7988400488400487</v>
      </c>
      <c r="I23" s="31">
        <f>100*G23/(G21+G22+G23)</f>
        <v>18.987663931971973</v>
      </c>
      <c r="N23"/>
      <c r="Q23"/>
    </row>
    <row r="24" spans="1:17" x14ac:dyDescent="0.25">
      <c r="A24" s="51" t="s">
        <v>37</v>
      </c>
      <c r="B24" s="40"/>
      <c r="C24" s="41">
        <f>100*1/3*D16/D6</f>
        <v>0</v>
      </c>
      <c r="D24" s="41">
        <f>100*1/3*I16/I6</f>
        <v>0</v>
      </c>
      <c r="E24" s="42">
        <f>100*1/3*N16/N6</f>
        <v>6.1050061050061055E-2</v>
      </c>
      <c r="F24" s="43"/>
      <c r="G24" s="44">
        <f t="shared" si="0"/>
        <v>6.1050061050061055E-2</v>
      </c>
      <c r="I24" s="4" t="s">
        <v>38</v>
      </c>
    </row>
    <row r="25" spans="1:17" x14ac:dyDescent="0.25">
      <c r="A25" s="43" t="s">
        <v>28</v>
      </c>
      <c r="B25" s="40"/>
      <c r="C25" s="41">
        <f>100*1/3*D17/D6</f>
        <v>0</v>
      </c>
      <c r="D25" s="41">
        <f>100*1/3*I17/I6</f>
        <v>0</v>
      </c>
      <c r="E25" s="42">
        <f>100*1/3*N17/N6</f>
        <v>0</v>
      </c>
      <c r="F25" s="45"/>
      <c r="G25" s="46">
        <f t="shared" si="0"/>
        <v>0</v>
      </c>
      <c r="I25" s="4" t="s">
        <v>38</v>
      </c>
    </row>
    <row r="26" spans="1:17" x14ac:dyDescent="0.25">
      <c r="A26" s="43" t="s">
        <v>39</v>
      </c>
      <c r="B26" s="40"/>
      <c r="C26" s="41">
        <f>100*1/3*D8/D6</f>
        <v>13.888888888888891</v>
      </c>
      <c r="D26" s="41">
        <f>100*1/3*I8/I6</f>
        <v>10.101010101010102</v>
      </c>
      <c r="E26" s="42">
        <f>100*1/3*N8/N6</f>
        <v>29.609279609279611</v>
      </c>
      <c r="F26" s="43"/>
      <c r="G26" s="44">
        <f t="shared" si="0"/>
        <v>53.5991785991786</v>
      </c>
      <c r="I26" s="4" t="s">
        <v>38</v>
      </c>
    </row>
    <row r="27" spans="1:17" x14ac:dyDescent="0.25">
      <c r="G27" s="15">
        <f>SUM(G21:G26)</f>
        <v>100</v>
      </c>
      <c r="I27" s="15">
        <f>SUM(I21:I23)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19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14</v>
      </c>
      <c r="G6" t="s">
        <v>3</v>
      </c>
      <c r="I6" s="6">
        <v>13</v>
      </c>
      <c r="L6" t="s">
        <v>3</v>
      </c>
      <c r="N6" s="6">
        <v>70</v>
      </c>
    </row>
    <row r="7" spans="1:17" x14ac:dyDescent="0.25">
      <c r="B7" t="s">
        <v>4</v>
      </c>
      <c r="D7" s="6">
        <v>7</v>
      </c>
      <c r="G7" t="s">
        <v>4</v>
      </c>
      <c r="I7" s="6">
        <v>8</v>
      </c>
      <c r="L7" t="s">
        <v>4</v>
      </c>
      <c r="N7" s="6">
        <v>56</v>
      </c>
    </row>
    <row r="8" spans="1:17" x14ac:dyDescent="0.25">
      <c r="B8" t="s">
        <v>5</v>
      </c>
      <c r="D8" s="32">
        <f>D6-D7</f>
        <v>7</v>
      </c>
      <c r="G8" t="s">
        <v>5</v>
      </c>
      <c r="I8" s="32">
        <f>I6-I7</f>
        <v>5</v>
      </c>
      <c r="L8" t="s">
        <v>5</v>
      </c>
      <c r="N8" s="32">
        <f>N6-N7</f>
        <v>14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70</v>
      </c>
      <c r="D13" s="16">
        <v>6</v>
      </c>
      <c r="F13" s="4">
        <v>100</v>
      </c>
      <c r="G13" t="s">
        <v>70</v>
      </c>
      <c r="I13" s="16">
        <v>7</v>
      </c>
      <c r="K13" s="4">
        <v>100</v>
      </c>
      <c r="L13" t="s">
        <v>70</v>
      </c>
      <c r="N13" s="16">
        <v>52</v>
      </c>
    </row>
    <row r="14" spans="1:17" x14ac:dyDescent="0.25">
      <c r="B14" t="s">
        <v>27</v>
      </c>
      <c r="D14" s="16">
        <v>0</v>
      </c>
      <c r="G14" t="s">
        <v>27</v>
      </c>
      <c r="I14" s="16">
        <v>1</v>
      </c>
      <c r="L14" t="s">
        <v>27</v>
      </c>
      <c r="N14" s="16">
        <v>4</v>
      </c>
    </row>
    <row r="15" spans="1:17" x14ac:dyDescent="0.25">
      <c r="B15" t="s">
        <v>28</v>
      </c>
      <c r="D15" s="16">
        <v>1</v>
      </c>
      <c r="G15" t="s">
        <v>28</v>
      </c>
      <c r="I15" s="16">
        <v>0</v>
      </c>
      <c r="L15" t="s">
        <v>28</v>
      </c>
      <c r="N15" s="16">
        <v>0</v>
      </c>
    </row>
    <row r="17" spans="1:17" ht="15.75" x14ac:dyDescent="0.25">
      <c r="A17" s="5"/>
      <c r="B17" s="4"/>
      <c r="C17" s="47" t="s">
        <v>29</v>
      </c>
      <c r="D17" s="47" t="s">
        <v>30</v>
      </c>
      <c r="E17" s="47" t="s">
        <v>31</v>
      </c>
      <c r="G17" s="48" t="s">
        <v>32</v>
      </c>
      <c r="I17" s="49" t="s">
        <v>33</v>
      </c>
      <c r="J17" s="4"/>
      <c r="N17"/>
      <c r="Q17"/>
    </row>
    <row r="18" spans="1:17" ht="15.75" x14ac:dyDescent="0.25">
      <c r="A18" s="55"/>
      <c r="B18" s="55"/>
      <c r="C18" s="4" t="s">
        <v>34</v>
      </c>
      <c r="D18" s="4" t="s">
        <v>34</v>
      </c>
      <c r="E18" s="4" t="s">
        <v>34</v>
      </c>
      <c r="G18" s="48" t="s">
        <v>35</v>
      </c>
      <c r="I18" s="49" t="s">
        <v>35</v>
      </c>
      <c r="N18"/>
      <c r="Q18"/>
    </row>
    <row r="19" spans="1:17" x14ac:dyDescent="0.25">
      <c r="A19" s="4">
        <v>100</v>
      </c>
      <c r="B19" t="s">
        <v>70</v>
      </c>
      <c r="C19" s="41">
        <f>100*1/3*D13/D6</f>
        <v>14.285714285714286</v>
      </c>
      <c r="D19" s="41">
        <f>100*1/3*I13/I6</f>
        <v>17.948717948717949</v>
      </c>
      <c r="E19" s="42">
        <f>100*1/3*N13/N6</f>
        <v>24.761904761904763</v>
      </c>
      <c r="F19" s="43"/>
      <c r="G19" s="44">
        <f t="shared" ref="G19:G22" si="0">C19+D19+E19</f>
        <v>56.996336996336993</v>
      </c>
      <c r="I19" s="31">
        <f>100</f>
        <v>100</v>
      </c>
      <c r="N19"/>
      <c r="Q19"/>
    </row>
    <row r="20" spans="1:17" x14ac:dyDescent="0.25">
      <c r="A20" s="51" t="s">
        <v>37</v>
      </c>
      <c r="B20" s="40"/>
      <c r="C20" s="41">
        <f>100*1/3*D14/D6</f>
        <v>0</v>
      </c>
      <c r="D20" s="41">
        <f>100*1/3*I14/I6</f>
        <v>2.5641025641025643</v>
      </c>
      <c r="E20" s="42">
        <f>100*1/3*N14/N6</f>
        <v>1.9047619047619049</v>
      </c>
      <c r="F20" s="43"/>
      <c r="G20" s="44">
        <f t="shared" si="0"/>
        <v>4.468864468864469</v>
      </c>
      <c r="I20" s="4" t="s">
        <v>38</v>
      </c>
    </row>
    <row r="21" spans="1:17" x14ac:dyDescent="0.25">
      <c r="A21" s="43" t="s">
        <v>28</v>
      </c>
      <c r="B21" s="40"/>
      <c r="C21" s="41">
        <f>100*1/3*D15/D6</f>
        <v>2.3809523809523809</v>
      </c>
      <c r="D21" s="41">
        <f>100*1/3*I15/I6</f>
        <v>0</v>
      </c>
      <c r="E21" s="42">
        <f>100*1/3*N15/N6</f>
        <v>0</v>
      </c>
      <c r="F21" s="45"/>
      <c r="G21" s="46">
        <f t="shared" si="0"/>
        <v>2.3809523809523809</v>
      </c>
      <c r="I21" s="4" t="s">
        <v>38</v>
      </c>
    </row>
    <row r="22" spans="1:17" x14ac:dyDescent="0.25">
      <c r="A22" s="43" t="s">
        <v>39</v>
      </c>
      <c r="B22" s="40"/>
      <c r="C22" s="41">
        <f>100*1/3*D8/D6</f>
        <v>16.666666666666668</v>
      </c>
      <c r="D22" s="41">
        <f>100*1/3*I8/I6</f>
        <v>12.820512820512821</v>
      </c>
      <c r="E22" s="42">
        <f>100*1/3*N8/N6</f>
        <v>6.666666666666667</v>
      </c>
      <c r="F22" s="43"/>
      <c r="G22" s="44">
        <f t="shared" si="0"/>
        <v>36.153846153846153</v>
      </c>
      <c r="I22" s="4" t="s">
        <v>38</v>
      </c>
    </row>
    <row r="23" spans="1:17" x14ac:dyDescent="0.25">
      <c r="G23" s="15">
        <f>SUM(G19:G22)</f>
        <v>100</v>
      </c>
      <c r="I23" s="15">
        <f>SUM(I19:I19)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workbookViewId="0"/>
  </sheetViews>
  <sheetFormatPr defaultRowHeight="15" x14ac:dyDescent="0.25"/>
  <cols>
    <col min="1" max="1" width="11" customWidth="1"/>
    <col min="2" max="2" width="28.25" customWidth="1"/>
    <col min="3" max="3" width="7.375" customWidth="1"/>
    <col min="4" max="4" width="8.375" style="4" customWidth="1"/>
    <col min="6" max="6" width="9.25" customWidth="1"/>
    <col min="7" max="7" width="24.375" customWidth="1"/>
    <col min="8" max="8" width="3" customWidth="1"/>
    <col min="9" max="9" width="14.125" style="4" customWidth="1"/>
    <col min="10" max="10" width="5.75" customWidth="1"/>
    <col min="11" max="11" width="6.75" customWidth="1"/>
    <col min="12" max="12" width="21.25" customWidth="1"/>
    <col min="13" max="13" width="6.3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20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2</v>
      </c>
      <c r="G6" t="s">
        <v>3</v>
      </c>
      <c r="I6" s="6">
        <v>1</v>
      </c>
      <c r="L6" t="s">
        <v>3</v>
      </c>
      <c r="N6" s="6">
        <v>58</v>
      </c>
    </row>
    <row r="7" spans="1:17" x14ac:dyDescent="0.25">
      <c r="B7" t="s">
        <v>4</v>
      </c>
      <c r="D7" s="6">
        <v>2</v>
      </c>
      <c r="G7" t="s">
        <v>4</v>
      </c>
      <c r="I7" s="6">
        <v>1</v>
      </c>
      <c r="L7" t="s">
        <v>4</v>
      </c>
      <c r="N7" s="6">
        <v>2</v>
      </c>
    </row>
    <row r="8" spans="1:17" x14ac:dyDescent="0.25">
      <c r="B8" t="s">
        <v>5</v>
      </c>
      <c r="D8" s="32">
        <f>D6-D7</f>
        <v>0</v>
      </c>
      <c r="G8" t="s">
        <v>5</v>
      </c>
      <c r="I8" s="32">
        <f>I6-I7</f>
        <v>0</v>
      </c>
      <c r="L8" t="s">
        <v>5</v>
      </c>
      <c r="N8" s="32">
        <f>N6-N7</f>
        <v>56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71</v>
      </c>
      <c r="D13" s="16">
        <v>2</v>
      </c>
      <c r="F13" s="4">
        <v>100</v>
      </c>
      <c r="G13" t="s">
        <v>71</v>
      </c>
      <c r="I13" s="16">
        <v>1</v>
      </c>
      <c r="K13" s="4">
        <v>100</v>
      </c>
      <c r="L13" t="s">
        <v>71</v>
      </c>
      <c r="N13" s="16">
        <v>2</v>
      </c>
    </row>
    <row r="14" spans="1:17" x14ac:dyDescent="0.25">
      <c r="B14" t="s">
        <v>27</v>
      </c>
      <c r="D14" s="16">
        <v>0</v>
      </c>
      <c r="G14" t="s">
        <v>27</v>
      </c>
      <c r="I14" s="16">
        <v>0</v>
      </c>
      <c r="L14" t="s">
        <v>27</v>
      </c>
      <c r="N14" s="16">
        <v>0</v>
      </c>
    </row>
    <row r="15" spans="1:17" x14ac:dyDescent="0.25">
      <c r="B15" t="s">
        <v>28</v>
      </c>
      <c r="D15" s="16">
        <v>0</v>
      </c>
      <c r="G15" t="s">
        <v>28</v>
      </c>
      <c r="I15" s="16">
        <v>0</v>
      </c>
      <c r="L15" t="s">
        <v>28</v>
      </c>
      <c r="N15" s="16">
        <v>0</v>
      </c>
    </row>
    <row r="17" spans="1:17" ht="15.75" x14ac:dyDescent="0.25">
      <c r="A17" s="5"/>
      <c r="B17" s="4"/>
      <c r="C17" s="47" t="s">
        <v>29</v>
      </c>
      <c r="D17" s="47" t="s">
        <v>30</v>
      </c>
      <c r="E17" s="47" t="s">
        <v>31</v>
      </c>
      <c r="G17" s="48" t="s">
        <v>32</v>
      </c>
      <c r="I17" s="49" t="s">
        <v>33</v>
      </c>
      <c r="J17" s="4"/>
      <c r="N17"/>
      <c r="Q17"/>
    </row>
    <row r="18" spans="1:17" ht="15.75" x14ac:dyDescent="0.25">
      <c r="A18" s="55"/>
      <c r="B18" s="55"/>
      <c r="C18" s="4" t="s">
        <v>34</v>
      </c>
      <c r="D18" s="4" t="s">
        <v>34</v>
      </c>
      <c r="E18" s="4" t="s">
        <v>34</v>
      </c>
      <c r="G18" s="48" t="s">
        <v>35</v>
      </c>
      <c r="I18" s="49" t="s">
        <v>35</v>
      </c>
      <c r="N18"/>
      <c r="Q18"/>
    </row>
    <row r="19" spans="1:17" x14ac:dyDescent="0.25">
      <c r="A19" s="4">
        <v>100</v>
      </c>
      <c r="B19" t="s">
        <v>71</v>
      </c>
      <c r="C19" s="41">
        <f>100*1/3*D13/D6</f>
        <v>33.333333333333336</v>
      </c>
      <c r="D19" s="41">
        <f>100*1/3*I13/I6</f>
        <v>33.333333333333336</v>
      </c>
      <c r="E19" s="42">
        <f>100*1/3*N13/N6</f>
        <v>1.149425287356322</v>
      </c>
      <c r="F19" s="43"/>
      <c r="G19" s="44">
        <f t="shared" ref="G19:G22" si="0">C19+D19+E19</f>
        <v>67.816091954022994</v>
      </c>
      <c r="I19" s="31">
        <f>100</f>
        <v>100</v>
      </c>
      <c r="N19"/>
      <c r="Q19"/>
    </row>
    <row r="20" spans="1:17" x14ac:dyDescent="0.25">
      <c r="A20" s="51" t="s">
        <v>37</v>
      </c>
      <c r="B20" s="40"/>
      <c r="C20" s="41">
        <f>100*1/3*D14/D6</f>
        <v>0</v>
      </c>
      <c r="D20" s="41">
        <f>100*1/3*I14/I6</f>
        <v>0</v>
      </c>
      <c r="E20" s="42">
        <f>100*1/3*N14/N6</f>
        <v>0</v>
      </c>
      <c r="F20" s="43"/>
      <c r="G20" s="44">
        <f t="shared" si="0"/>
        <v>0</v>
      </c>
      <c r="I20" s="4" t="s">
        <v>38</v>
      </c>
    </row>
    <row r="21" spans="1:17" x14ac:dyDescent="0.25">
      <c r="A21" s="43" t="s">
        <v>28</v>
      </c>
      <c r="B21" s="40"/>
      <c r="C21" s="41">
        <f>100*1/3*D15/D6</f>
        <v>0</v>
      </c>
      <c r="D21" s="41">
        <f>100*1/3*I15/I6</f>
        <v>0</v>
      </c>
      <c r="E21" s="42">
        <f>100*1/3*N15/N6</f>
        <v>0</v>
      </c>
      <c r="F21" s="45"/>
      <c r="G21" s="46">
        <f t="shared" si="0"/>
        <v>0</v>
      </c>
      <c r="I21" s="4" t="s">
        <v>38</v>
      </c>
    </row>
    <row r="22" spans="1:17" x14ac:dyDescent="0.25">
      <c r="A22" s="43" t="s">
        <v>39</v>
      </c>
      <c r="B22" s="40"/>
      <c r="C22" s="41">
        <f>100*1/3*D8/D6</f>
        <v>0</v>
      </c>
      <c r="D22" s="41">
        <f>100*1/3*I8/I6</f>
        <v>0</v>
      </c>
      <c r="E22" s="42">
        <f>100*1/3*N8/N6</f>
        <v>32.183908045977013</v>
      </c>
      <c r="F22" s="43"/>
      <c r="G22" s="44">
        <f t="shared" si="0"/>
        <v>32.183908045977013</v>
      </c>
      <c r="I22" s="4" t="s">
        <v>38</v>
      </c>
    </row>
    <row r="23" spans="1:17" x14ac:dyDescent="0.25">
      <c r="G23" s="15">
        <f>SUM(G19:G22)</f>
        <v>100</v>
      </c>
      <c r="I23" s="15">
        <f>SUM(I19:I19)</f>
        <v>100</v>
      </c>
    </row>
  </sheetData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9"/>
  <sheetViews>
    <sheetView workbookViewId="0"/>
  </sheetViews>
  <sheetFormatPr defaultRowHeight="15" x14ac:dyDescent="0.25"/>
  <cols>
    <col min="1" max="1" width="9.375" customWidth="1"/>
    <col min="2" max="2" width="29.125" customWidth="1"/>
    <col min="3" max="3" width="7.375" customWidth="1"/>
    <col min="4" max="4" width="8.375" style="4" customWidth="1"/>
    <col min="6" max="6" width="8" customWidth="1"/>
    <col min="7" max="7" width="24.375" customWidth="1"/>
    <col min="8" max="8" width="4.375" customWidth="1"/>
    <col min="9" max="9" width="14.125" style="4" customWidth="1"/>
    <col min="10" max="10" width="4.375" customWidth="1"/>
    <col min="11" max="11" width="6.75" customWidth="1"/>
    <col min="12" max="12" width="21.25" customWidth="1"/>
    <col min="13" max="13" width="7.75" customWidth="1"/>
    <col min="14" max="14" width="9" style="4"/>
    <col min="17" max="17" width="9" style="4"/>
  </cols>
  <sheetData>
    <row r="2" spans="1:17" x14ac:dyDescent="0.25">
      <c r="A2" s="1"/>
      <c r="B2" s="1"/>
      <c r="C2" s="1"/>
      <c r="D2" s="2"/>
      <c r="E2" s="2" t="s">
        <v>21</v>
      </c>
      <c r="F2" s="1"/>
      <c r="G2" s="1"/>
      <c r="H2" s="1"/>
      <c r="I2" s="3"/>
      <c r="J2" s="1"/>
      <c r="K2" s="1"/>
      <c r="L2" s="1"/>
      <c r="M2" s="1"/>
      <c r="N2" s="3"/>
    </row>
    <row r="4" spans="1:17" x14ac:dyDescent="0.25">
      <c r="A4" s="5" t="s">
        <v>0</v>
      </c>
      <c r="F4" s="5" t="s">
        <v>1</v>
      </c>
      <c r="K4" s="5" t="s">
        <v>2</v>
      </c>
    </row>
    <row r="6" spans="1:17" x14ac:dyDescent="0.25">
      <c r="B6" t="s">
        <v>3</v>
      </c>
      <c r="D6" s="6">
        <v>95</v>
      </c>
      <c r="G6" t="s">
        <v>3</v>
      </c>
      <c r="I6" s="6">
        <v>100</v>
      </c>
      <c r="L6" t="s">
        <v>3</v>
      </c>
      <c r="N6" s="6">
        <v>1015</v>
      </c>
    </row>
    <row r="7" spans="1:17" x14ac:dyDescent="0.25">
      <c r="B7" t="s">
        <v>4</v>
      </c>
      <c r="D7" s="6">
        <v>55</v>
      </c>
      <c r="G7" t="s">
        <v>4</v>
      </c>
      <c r="I7" s="6">
        <v>77</v>
      </c>
      <c r="L7" t="s">
        <v>4</v>
      </c>
      <c r="N7" s="6">
        <v>238</v>
      </c>
    </row>
    <row r="8" spans="1:17" x14ac:dyDescent="0.25">
      <c r="B8" t="s">
        <v>5</v>
      </c>
      <c r="D8" s="32">
        <f>D6-D7</f>
        <v>40</v>
      </c>
      <c r="G8" t="s">
        <v>5</v>
      </c>
      <c r="I8" s="32">
        <f>I6-I7</f>
        <v>23</v>
      </c>
      <c r="L8" t="s">
        <v>5</v>
      </c>
      <c r="N8" s="32">
        <f>N6-N7</f>
        <v>777</v>
      </c>
    </row>
    <row r="9" spans="1:17" s="7" customFormat="1" x14ac:dyDescent="0.25">
      <c r="D9" s="8"/>
      <c r="I9" s="8"/>
      <c r="N9" s="8"/>
      <c r="Q9" s="9"/>
    </row>
    <row r="10" spans="1:17" s="13" customFormat="1" x14ac:dyDescent="0.25">
      <c r="A10" s="10"/>
      <c r="B10" s="10"/>
      <c r="C10" s="10"/>
      <c r="D10" s="11"/>
      <c r="E10" s="10"/>
      <c r="F10" s="11" t="s">
        <v>6</v>
      </c>
      <c r="G10" s="10"/>
      <c r="H10" s="10"/>
      <c r="I10" s="12"/>
      <c r="J10" s="10"/>
      <c r="K10" s="10"/>
      <c r="L10" s="10"/>
      <c r="M10" s="10"/>
      <c r="N10" s="12"/>
      <c r="Q10" s="14"/>
    </row>
    <row r="11" spans="1:17" s="13" customFormat="1" x14ac:dyDescent="0.25">
      <c r="D11" s="8"/>
      <c r="I11" s="8"/>
      <c r="N11" s="8"/>
      <c r="Q11" s="14"/>
    </row>
    <row r="12" spans="1:17" x14ac:dyDescent="0.25">
      <c r="A12" s="5" t="s">
        <v>25</v>
      </c>
      <c r="D12" s="4" t="s">
        <v>7</v>
      </c>
      <c r="F12" s="5"/>
      <c r="I12" s="4" t="s">
        <v>7</v>
      </c>
      <c r="K12" s="5"/>
      <c r="N12" s="4" t="s">
        <v>7</v>
      </c>
    </row>
    <row r="13" spans="1:17" x14ac:dyDescent="0.25">
      <c r="A13" s="4">
        <v>100</v>
      </c>
      <c r="B13" t="s">
        <v>72</v>
      </c>
      <c r="D13" s="16">
        <v>21</v>
      </c>
      <c r="F13" s="4">
        <v>100</v>
      </c>
      <c r="G13" t="s">
        <v>72</v>
      </c>
      <c r="I13" s="16">
        <v>2</v>
      </c>
      <c r="K13" s="4">
        <v>100</v>
      </c>
      <c r="L13" t="s">
        <v>72</v>
      </c>
      <c r="N13" s="16">
        <v>84</v>
      </c>
    </row>
    <row r="14" spans="1:17" x14ac:dyDescent="0.25">
      <c r="A14" s="4">
        <v>101</v>
      </c>
      <c r="B14" t="s">
        <v>73</v>
      </c>
      <c r="D14" s="16">
        <v>4</v>
      </c>
      <c r="F14" s="4">
        <v>101</v>
      </c>
      <c r="G14" t="s">
        <v>73</v>
      </c>
      <c r="I14" s="16">
        <v>2</v>
      </c>
      <c r="K14" s="4">
        <v>101</v>
      </c>
      <c r="L14" t="s">
        <v>73</v>
      </c>
      <c r="N14" s="16">
        <v>7</v>
      </c>
    </row>
    <row r="15" spans="1:17" x14ac:dyDescent="0.25">
      <c r="A15" s="4">
        <v>102</v>
      </c>
      <c r="B15" t="s">
        <v>74</v>
      </c>
      <c r="D15" s="16">
        <v>12</v>
      </c>
      <c r="F15" s="4">
        <v>102</v>
      </c>
      <c r="G15" t="s">
        <v>74</v>
      </c>
      <c r="I15" s="16">
        <v>5</v>
      </c>
      <c r="K15" s="4">
        <v>102</v>
      </c>
      <c r="L15" t="s">
        <v>74</v>
      </c>
      <c r="N15" s="16">
        <v>31</v>
      </c>
    </row>
    <row r="16" spans="1:17" x14ac:dyDescent="0.25">
      <c r="A16" s="4">
        <v>103</v>
      </c>
      <c r="B16" t="s">
        <v>75</v>
      </c>
      <c r="D16" s="16">
        <v>15</v>
      </c>
      <c r="F16" s="4">
        <v>103</v>
      </c>
      <c r="G16" t="s">
        <v>75</v>
      </c>
      <c r="I16" s="16">
        <v>68</v>
      </c>
      <c r="K16" s="4">
        <v>103</v>
      </c>
      <c r="L16" t="s">
        <v>75</v>
      </c>
      <c r="N16" s="16">
        <v>112</v>
      </c>
    </row>
    <row r="17" spans="1:17" x14ac:dyDescent="0.25">
      <c r="B17" t="s">
        <v>27</v>
      </c>
      <c r="D17" s="16">
        <v>2</v>
      </c>
      <c r="G17" t="s">
        <v>27</v>
      </c>
      <c r="I17" s="16">
        <v>0</v>
      </c>
      <c r="L17" t="s">
        <v>27</v>
      </c>
      <c r="N17" s="16">
        <v>3</v>
      </c>
    </row>
    <row r="18" spans="1:17" x14ac:dyDescent="0.25">
      <c r="B18" t="s">
        <v>28</v>
      </c>
      <c r="D18" s="16">
        <v>1</v>
      </c>
      <c r="G18" t="s">
        <v>28</v>
      </c>
      <c r="I18" s="16">
        <v>0</v>
      </c>
      <c r="L18" t="s">
        <v>28</v>
      </c>
      <c r="N18" s="16">
        <v>1</v>
      </c>
    </row>
    <row r="20" spans="1:17" ht="15.75" x14ac:dyDescent="0.25">
      <c r="A20" s="5"/>
      <c r="B20" s="4"/>
      <c r="C20" s="47" t="s">
        <v>29</v>
      </c>
      <c r="D20" s="47" t="s">
        <v>30</v>
      </c>
      <c r="E20" s="47" t="s">
        <v>31</v>
      </c>
      <c r="G20" s="48" t="s">
        <v>32</v>
      </c>
      <c r="I20" s="49" t="s">
        <v>33</v>
      </c>
      <c r="J20" s="4"/>
      <c r="N20"/>
      <c r="Q20"/>
    </row>
    <row r="21" spans="1:17" ht="15.75" x14ac:dyDescent="0.25">
      <c r="A21" s="55"/>
      <c r="B21" s="55"/>
      <c r="C21" s="4" t="s">
        <v>34</v>
      </c>
      <c r="D21" s="4" t="s">
        <v>34</v>
      </c>
      <c r="E21" s="4" t="s">
        <v>34</v>
      </c>
      <c r="G21" s="48" t="s">
        <v>35</v>
      </c>
      <c r="I21" s="49" t="s">
        <v>35</v>
      </c>
      <c r="N21"/>
      <c r="Q21"/>
    </row>
    <row r="22" spans="1:17" x14ac:dyDescent="0.25">
      <c r="A22" s="54">
        <v>100</v>
      </c>
      <c r="B22" s="40" t="s">
        <v>72</v>
      </c>
      <c r="C22" s="41">
        <f>100*1/3*D13/D6</f>
        <v>7.3684210526315788</v>
      </c>
      <c r="D22" s="41">
        <f>100*1/3*I13/I6</f>
        <v>0.66666666666666674</v>
      </c>
      <c r="E22" s="42">
        <f>100*1/3*N13/N6</f>
        <v>2.7586206896551726</v>
      </c>
      <c r="F22" s="43"/>
      <c r="G22" s="44">
        <f t="shared" ref="G22:G28" si="0">C22+D22+E22</f>
        <v>10.793708408953417</v>
      </c>
      <c r="I22" s="31">
        <f>100*G22/(G22+G23+G24+G25)</f>
        <v>20.919251828638135</v>
      </c>
      <c r="N22"/>
      <c r="Q22"/>
    </row>
    <row r="23" spans="1:17" x14ac:dyDescent="0.25">
      <c r="A23" s="54">
        <v>101</v>
      </c>
      <c r="B23" s="40" t="s">
        <v>73</v>
      </c>
      <c r="C23" s="41">
        <f>100*1/3*D14/D6</f>
        <v>1.4035087719298247</v>
      </c>
      <c r="D23" s="41">
        <f>100*1/3*I14/I6</f>
        <v>0.66666666666666674</v>
      </c>
      <c r="E23" s="42">
        <f>100*1/3*N14/N6</f>
        <v>0.22988505747126436</v>
      </c>
      <c r="F23" s="45"/>
      <c r="G23" s="46">
        <f t="shared" si="0"/>
        <v>2.300060496067756</v>
      </c>
      <c r="I23" s="31">
        <f>100*G23/(G22+G23+G24+G25)</f>
        <v>4.4577399087816509</v>
      </c>
      <c r="N23"/>
      <c r="Q23"/>
    </row>
    <row r="24" spans="1:17" x14ac:dyDescent="0.25">
      <c r="A24" s="54">
        <v>102</v>
      </c>
      <c r="B24" s="40" t="s">
        <v>74</v>
      </c>
      <c r="C24" s="41">
        <f>100*1/3*D15/D6</f>
        <v>4.2105263157894735</v>
      </c>
      <c r="D24" s="41">
        <f>100*1/3*I15/I6</f>
        <v>1.666666666666667</v>
      </c>
      <c r="E24" s="42">
        <f>100*1/3*N15/N6</f>
        <v>1.0180623973727423</v>
      </c>
      <c r="F24" s="43"/>
      <c r="G24" s="44">
        <f t="shared" si="0"/>
        <v>6.8952553798288827</v>
      </c>
      <c r="I24" s="31">
        <f>100*G24/(G22+G23+G24+G25)</f>
        <v>13.363672451421957</v>
      </c>
      <c r="N24"/>
      <c r="Q24"/>
    </row>
    <row r="25" spans="1:17" x14ac:dyDescent="0.25">
      <c r="A25" s="4">
        <v>103</v>
      </c>
      <c r="B25" t="s">
        <v>75</v>
      </c>
      <c r="C25" s="41">
        <f>100*1/3*D16/D6</f>
        <v>5.2631578947368425</v>
      </c>
      <c r="D25" s="41">
        <f>100*1/3*I16/I6</f>
        <v>22.666666666666671</v>
      </c>
      <c r="E25" s="42">
        <f>100*1/3*N16/N6</f>
        <v>3.6781609195402298</v>
      </c>
      <c r="F25" s="43"/>
      <c r="G25" s="44">
        <f>C25+D25+E25</f>
        <v>31.607985480943743</v>
      </c>
      <c r="I25" s="31">
        <f>100*G25/(G22+G23+G24+G25)</f>
        <v>61.259335811158259</v>
      </c>
      <c r="N25"/>
      <c r="Q25"/>
    </row>
    <row r="26" spans="1:17" x14ac:dyDescent="0.25">
      <c r="A26" s="51" t="s">
        <v>37</v>
      </c>
      <c r="B26" s="40"/>
      <c r="C26" s="41">
        <f>100*1/3*D17/D6</f>
        <v>0.70175438596491235</v>
      </c>
      <c r="D26" s="41">
        <f>100*1/3*I17/I6</f>
        <v>0</v>
      </c>
      <c r="E26" s="42">
        <f>100*1/3*N17/N6</f>
        <v>9.8522167487684734E-2</v>
      </c>
      <c r="F26" s="43"/>
      <c r="G26" s="44">
        <f t="shared" si="0"/>
        <v>0.80027655345259707</v>
      </c>
      <c r="I26" s="4" t="s">
        <v>38</v>
      </c>
    </row>
    <row r="27" spans="1:17" x14ac:dyDescent="0.25">
      <c r="A27" s="43" t="s">
        <v>28</v>
      </c>
      <c r="B27" s="40"/>
      <c r="C27" s="41">
        <f>100*1/3*D18/D6</f>
        <v>0.35087719298245618</v>
      </c>
      <c r="D27" s="41">
        <f>100*1/3*I18/I6</f>
        <v>0</v>
      </c>
      <c r="E27" s="42">
        <f>100*1/3*N18/N6</f>
        <v>3.2840722495894911E-2</v>
      </c>
      <c r="F27" s="45"/>
      <c r="G27" s="46">
        <f t="shared" si="0"/>
        <v>0.3837179154783511</v>
      </c>
      <c r="I27" s="4" t="s">
        <v>38</v>
      </c>
    </row>
    <row r="28" spans="1:17" x14ac:dyDescent="0.25">
      <c r="A28" s="43" t="s">
        <v>39</v>
      </c>
      <c r="B28" s="40"/>
      <c r="C28" s="41">
        <f>100*1/3*D8/D6</f>
        <v>14.035087719298247</v>
      </c>
      <c r="D28" s="41">
        <f>100*1/3*I8/I6</f>
        <v>7.6666666666666679</v>
      </c>
      <c r="E28" s="42">
        <f>100*1/3*N8/N6</f>
        <v>25.517241379310349</v>
      </c>
      <c r="F28" s="43"/>
      <c r="G28" s="44">
        <f t="shared" si="0"/>
        <v>47.218995765275267</v>
      </c>
      <c r="I28" s="4" t="s">
        <v>38</v>
      </c>
    </row>
    <row r="29" spans="1:17" x14ac:dyDescent="0.25">
      <c r="G29" s="15">
        <f>SUM(G22:G28)</f>
        <v>100.00000000000001</v>
      </c>
      <c r="I29" s="15">
        <f>SUM(I22:I25)</f>
        <v>100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Cabedelo Centro</vt:lpstr>
      <vt:lpstr>Cabedelo</vt:lpstr>
      <vt:lpstr>Cajazeiras</vt:lpstr>
      <vt:lpstr>Campina Grande</vt:lpstr>
      <vt:lpstr>Catolé do Rocha</vt:lpstr>
      <vt:lpstr>Esperança</vt:lpstr>
      <vt:lpstr>Guarabira</vt:lpstr>
      <vt:lpstr>Itabaiana</vt:lpstr>
      <vt:lpstr>Itaporanga</vt:lpstr>
      <vt:lpstr>João Pessoa</vt:lpstr>
      <vt:lpstr>Mangabeira</vt:lpstr>
      <vt:lpstr>Monteiro</vt:lpstr>
      <vt:lpstr>Patos</vt:lpstr>
      <vt:lpstr>Picuí</vt:lpstr>
      <vt:lpstr>Princesa Isabel</vt:lpstr>
      <vt:lpstr>Santa Rita</vt:lpstr>
      <vt:lpstr>Soledade</vt:lpstr>
      <vt:lpstr>Sousa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2016-10-20T01:19:34Z</dcterms:created>
  <dcterms:modified xsi:type="dcterms:W3CDTF">2016-10-20T17:21:20Z</dcterms:modified>
</cp:coreProperties>
</file>